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120" yWindow="120" windowWidth="9720" windowHeight="7320"/>
  </bookViews>
  <sheets>
    <sheet name="форма по ИП" sheetId="3" r:id="rId1"/>
    <sheet name="форма по МП" sheetId="2" r:id="rId2"/>
  </sheets>
  <definedNames>
    <definedName name="_xlnm.Print_Area" localSheetId="1">'форма по МП'!$A$1:$L$16</definedName>
  </definedNames>
  <calcPr calcId="124519"/>
</workbook>
</file>

<file path=xl/calcChain.xml><?xml version="1.0" encoding="utf-8"?>
<calcChain xmlns="http://schemas.openxmlformats.org/spreadsheetml/2006/main">
  <c r="I7" i="3"/>
  <c r="I8"/>
  <c r="I12" l="1"/>
  <c r="I6"/>
  <c r="G14" l="1"/>
  <c r="I14" s="1"/>
  <c r="F17"/>
  <c r="F16"/>
  <c r="I9"/>
  <c r="I27"/>
  <c r="I26"/>
  <c r="I24"/>
  <c r="I23"/>
  <c r="I22"/>
  <c r="I19"/>
  <c r="I17"/>
  <c r="I18"/>
  <c r="I16"/>
  <c r="I15"/>
  <c r="I13"/>
  <c r="I11"/>
  <c r="I10"/>
  <c r="I14" i="2"/>
  <c r="I13" s="1"/>
  <c r="J4"/>
  <c r="G21" i="3"/>
  <c r="I21" s="1"/>
  <c r="J4" l="1"/>
  <c r="L12" i="2"/>
  <c r="K12"/>
  <c r="K11"/>
  <c r="L11"/>
  <c r="J12"/>
  <c r="J11"/>
  <c r="H14"/>
  <c r="G14"/>
  <c r="G13" s="1"/>
  <c r="H4" i="3" s="1"/>
  <c r="F14" i="2"/>
  <c r="J5"/>
  <c r="L8"/>
  <c r="L7"/>
  <c r="L5"/>
  <c r="L4"/>
  <c r="K8"/>
  <c r="K7"/>
  <c r="K5"/>
  <c r="K4"/>
  <c r="J8"/>
  <c r="J7"/>
  <c r="K4" i="3" l="1"/>
  <c r="J14" i="2"/>
  <c r="K14"/>
  <c r="F13"/>
  <c r="J13" s="1"/>
  <c r="H13"/>
  <c r="L13" s="1"/>
  <c r="L14"/>
  <c r="K13" l="1"/>
</calcChain>
</file>

<file path=xl/sharedStrings.xml><?xml version="1.0" encoding="utf-8"?>
<sst xmlns="http://schemas.openxmlformats.org/spreadsheetml/2006/main" count="135" uniqueCount="89">
  <si>
    <t>Исполнение индикативных показателей , %</t>
  </si>
  <si>
    <t>Наименование муниципальной программы</t>
  </si>
  <si>
    <t>Код бюджетной классификации</t>
  </si>
  <si>
    <t xml:space="preserve">% исполнения от открытых ассигнований </t>
  </si>
  <si>
    <t>Наименование индикативного показателя (ИП)</t>
  </si>
  <si>
    <t>Средневзвешенная оценка ДИП (сумма оценок исполнения ИП муниципальной программы / количество ИП по муниципальной программе)</t>
  </si>
  <si>
    <t>Оценка эффективности использования бюджетных средств (форма 2- гр.10 / гр.8) ≥ 1</t>
  </si>
  <si>
    <t>Единица измерения</t>
  </si>
  <si>
    <t>Итого по муниципальной программе:</t>
  </si>
  <si>
    <t>Оценка полноты использования бюджетных средств (ПИБС) (форма 1- итого по муниципальной программе (подпрограмме) гр.10/итого по муниципальной программе гр. 8)</t>
  </si>
  <si>
    <t>Оценка достижения плановых индикативных показателей (ДИП) (форма 2- гр. 6/гр. 5)</t>
  </si>
  <si>
    <t xml:space="preserve">Муниципальная программа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</t>
  </si>
  <si>
    <t xml:space="preserve"> -</t>
  </si>
  <si>
    <t xml:space="preserve">Финансовое управление Златоустовского городского округа </t>
  </si>
  <si>
    <t>Подпрограммы муниципальной программой Златоустовского городского округа «Управление муниципальными финансами и обеспечение сбалансированности бюджета Златоустовского городского округа» не предусмотрены</t>
  </si>
  <si>
    <t>Основное мероприятие 1 «Организация составления, исполнения бюджета Златоустовского городского округа и формирования бюджетной отчетности»</t>
  </si>
  <si>
    <t xml:space="preserve">«Управление муниципальными финансами и обеспечение сбалансированности бюджета Златоустовского городского округа» </t>
  </si>
  <si>
    <t>Основное мероприятие 2 «Управление резервным фондом Администрации Златоустовского городского округа»</t>
  </si>
  <si>
    <t>Основное мероприятие 3 «Предоставление гранта главным распорядителям бюджетных средств за достижение высокой оценки качества осуществляемого финансового менеджмента в соответствии с Порядком предоставления гранта главным распорядителям средств Златоустовского городского округа»</t>
  </si>
  <si>
    <t>Основное мероприятие 4 «Обслуживание муниципального долга Златоустовского городского округа»</t>
  </si>
  <si>
    <t>Основное мероприятие 6 "Управление средствами на обеспечение своевременной и полной выплаты заработной платы"</t>
  </si>
  <si>
    <t>областной бюджет</t>
  </si>
  <si>
    <t>местный бюджет</t>
  </si>
  <si>
    <t>«Управление муниципальными финансами и обеспечение сбалансированности бюджета Златоустовского городского округа»</t>
  </si>
  <si>
    <t>да/нет</t>
  </si>
  <si>
    <t>да</t>
  </si>
  <si>
    <t>трехлетний бюджет</t>
  </si>
  <si>
    <t>%</t>
  </si>
  <si>
    <t>≥96</t>
  </si>
  <si>
    <t>не более 3</t>
  </si>
  <si>
    <t>баллов</t>
  </si>
  <si>
    <t>отсутствуют</t>
  </si>
  <si>
    <t>Срок не наступил</t>
  </si>
  <si>
    <t xml:space="preserve">Наименование подпрограмм муниципальной программы </t>
  </si>
  <si>
    <t>Основное мероприятие 8 "Управление средствами на обеспечение своевременной оплаты топливно - энергетических ресурсов"</t>
  </si>
  <si>
    <t>Основное мероприятие 7 "Управление средствами на обеспечение своевременной уплаты налоговых обязательств"</t>
  </si>
  <si>
    <t>Основное мероприятие 9 "Управление средствами на исполнение судебных решений по искам к Златоустовскому городскому округу"</t>
  </si>
  <si>
    <t>115 0111 1200200800</t>
  </si>
  <si>
    <t>115 1301 1200400800</t>
  </si>
  <si>
    <t>115 0412 1200500800</t>
  </si>
  <si>
    <t>115 1003 1200600800</t>
  </si>
  <si>
    <t>115 0412 1200800800</t>
  </si>
  <si>
    <t>115 0113 1200900800</t>
  </si>
  <si>
    <t>Исполнитель муниципальной программы</t>
  </si>
  <si>
    <t>Мероприятия, заложенные в муниципальной программе</t>
  </si>
  <si>
    <t>Источник финансирования муниципальной программы</t>
  </si>
  <si>
    <t>% исполнения от объемов, заложенных в муниципальной программе</t>
  </si>
  <si>
    <t>115 0412 1200700800</t>
  </si>
  <si>
    <t>Основное мероприятие 5 «Cохранение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сети»</t>
  </si>
  <si>
    <t>115 0412 1200300811</t>
  </si>
  <si>
    <t xml:space="preserve">1. Надлежащее или высокое качество управления муниципальными финансами в Златоустовском городском округе по результатам оценки, проведенной Министерством финансов Челябинской области </t>
  </si>
  <si>
    <t>2. Использование среднесрочных бюджетных проектировок</t>
  </si>
  <si>
    <t>3. Соответствие  решения о бюджете Златоустовского  городского округа  требованиям бюджетного законодательства  Российской Федерации и муниципальным правовым актам  Златоустовского городского округа, обеспечение необходимыми бюджетными ассигнованиями для исполнения расходных обязательств Златоустовского городского округа, принятие его Собранием депутатов городского округа и подписание Главой Златоустовского городского округа до начала очередного финансового года</t>
  </si>
  <si>
    <t>≤33,3</t>
  </si>
  <si>
    <t>Объем финансирования, заложенный в муниципальную программу на 2019 год (решение СД ЗГО от 12.12.2018 г. № 99-ЗГО), тыс. руб.</t>
  </si>
  <si>
    <t>Открыто ассигнований на 2019 год, тыс. руб.</t>
  </si>
  <si>
    <t>% исполнения от предельных объемов средств, заложенных в бюджете ЗГО на 2019 год</t>
  </si>
  <si>
    <t>Индикативные показатели, сформированные в муниципальной программе на  2019 г.</t>
  </si>
  <si>
    <t>-</t>
  </si>
  <si>
    <t>ед.</t>
  </si>
  <si>
    <t>115 0106 1200100800             115 0113 1200100800               115 0705 1200100800                  115 1004 1200100800</t>
  </si>
  <si>
    <t>Оценка достижения плановых индикативных показателей. Оценка эффективности использования бюджетных средств за 2019 год</t>
  </si>
  <si>
    <t>Фактически достигнутые индикативные показатели муниципальной программы за 2019 год</t>
  </si>
  <si>
    <t>4. Доля резервов налоговых и неналоговых доходов бюджета Златоустовского городского округа в общем объеме налоговых и неналоговых доходов бюджета Златоустовского городского округа</t>
  </si>
  <si>
    <t>5. Процент исполнения плана поступлений налоговых и неналоговых доходов в бюджет Златоустовского городского округа</t>
  </si>
  <si>
    <t>6. Процент исполнения плановых бюджетных назначений по расходам</t>
  </si>
  <si>
    <t>7. Равномерность расходов главных распорядителей бюджетных средств (доля кассовых расходов IV квартала в годовом объеме кассовых расходов)</t>
  </si>
  <si>
    <t>8. Соответствие исполнения бюджета Златоустовского городского округа бюджетному законодательству (утверждение годового отчета об исполнении бюджета Златоустовского городского округа решением Собрания депутатов Златоустовского городского округа)</t>
  </si>
  <si>
    <t>9.Своевременное представление достоверной отчетности в соответствии с установленными требованиями и сроками</t>
  </si>
  <si>
    <t>10. Количество проведенных мероприятий по вопросам муниципальной политики в финансовой, бюджетной и налоговой сферах в Златоустовском городском округе, в том числе в связи со 100-летием со дня образования финансовой системы Челябинской области</t>
  </si>
  <si>
    <t>11. Доля расходов, направленных на формирование резервного фонда Администрации Златоустовского городского округа, в общем объеме расходов бюджета Златоустовского городского округа</t>
  </si>
  <si>
    <t>12. Объем просроченной кредиторской задолженности по заработной плате органов местного самоуправления и муниципальных учреждений к общему объему расходов бюджета Златоустовского городского округа</t>
  </si>
  <si>
    <t>13.Объем просроченной кредиторской задолженности по налоговым обязательствам органов местного самоуправления и муниципальных учреждений к общему объему расходов бюджета Златоустовского городского округа</t>
  </si>
  <si>
    <t>14. Объем просроченной кредиторской задолженности за топливно-энергетические ресурсы органов местного самоуправления и муниципальных учреждений к общему объему расходов бюджета Златоустовского городского округа</t>
  </si>
  <si>
    <t>15. Отсутствие судебных актов, взыскание по которым осуществляется за счет средств казны муниципального образования - Златоустовский городской округ, исполненных с нарушением сроков, предусмотренных Бюджетным кодексом РФ</t>
  </si>
  <si>
    <t>16. Средний рейтинг качества финансового менеджмента главных распорядителей средств бюджета (без учета повышающих коэффициентов в 2011 и 2012 годах)</t>
  </si>
  <si>
    <t>17. Доля расходов бюджета Златоустовского городского округа, охваченных муниципальными  и ведомственными целевыми программами, в общем объеме расходов бюджета Златоустовского городского округа</t>
  </si>
  <si>
    <t>18. Муниципальный долг Златоустовского городского округа в % к общему годовому объему доходов бюджета Златоустовского городского округа без учета утвержденного объема безвозмездных поступлений и (или) поступлений налоговых доходов по дополнительным нормативам отчислений, на конец года</t>
  </si>
  <si>
    <t>19. Доля расходов на обслуживание муниципального долга в объемах расходов бюджета Златоустовского городского округа, за исключением объема расходов, которые осуществляются за счет субвенций</t>
  </si>
  <si>
    <t>20. Уровень исполнения долговых обязательств Златоустовского городского округа</t>
  </si>
  <si>
    <t>21. Максимальная оценка по направлению «Прозрачность бюджетного процесса» в соответствии с методикой, утвержденной Минфином Челябинской области</t>
  </si>
  <si>
    <t>22. Функционирование аппаратного оборудования Финансового управления в соответствии с техническими нормами и регламентами</t>
  </si>
  <si>
    <t>23. Сохранение степени автоматизации функций Финансового управления  по осуществлению бюджетного процесса</t>
  </si>
  <si>
    <t xml:space="preserve">Предельный объем средств в бюджете ЗГО на 2019 год на реализацию муниципальной программы на последнюю дату по решению СД ЗГО от 20.12.2019 г. № 83-ЗГО, тыс.руб. </t>
  </si>
  <si>
    <t xml:space="preserve">Исполнение (кассовые расходы) 2019 год, тыс. руб. </t>
  </si>
  <si>
    <t>да (по итогам 2018 года)</t>
  </si>
  <si>
    <t xml:space="preserve">да </t>
  </si>
  <si>
    <t>65,86 (по итогам 2018 года)</t>
  </si>
  <si>
    <t>3,4 (по оперативным данным)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</si>
</sst>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0.000"/>
    <numFmt numFmtId="166" formatCode="0.0"/>
    <numFmt numFmtId="167" formatCode="0.0000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0" fontId="0" fillId="2" borderId="10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0" xfId="0" applyFill="1"/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7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center" vertical="top" wrapText="1"/>
    </xf>
    <xf numFmtId="165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tabSelected="1" zoomScale="80" zoomScaleNormal="80" workbookViewId="0">
      <pane ySplit="3" topLeftCell="A4" activePane="bottomLeft" state="frozen"/>
      <selection pane="bottomLeft" activeCell="J4" sqref="J4"/>
    </sheetView>
  </sheetViews>
  <sheetFormatPr defaultColWidth="8.85546875" defaultRowHeight="12.75"/>
  <cols>
    <col min="1" max="1" width="13.42578125" style="20" customWidth="1"/>
    <col min="2" max="2" width="13.140625" style="20" customWidth="1"/>
    <col min="3" max="3" width="30.7109375" style="20" customWidth="1"/>
    <col min="4" max="4" width="9.28515625" style="20" customWidth="1"/>
    <col min="5" max="5" width="15.28515625" style="20" customWidth="1"/>
    <col min="6" max="6" width="15" style="20" customWidth="1"/>
    <col min="7" max="8" width="17.28515625" style="20" customWidth="1"/>
    <col min="9" max="9" width="17.7109375" style="20" customWidth="1"/>
    <col min="10" max="10" width="23.85546875" style="20" customWidth="1"/>
    <col min="11" max="11" width="17.7109375" style="20" customWidth="1"/>
    <col min="12" max="16384" width="8.85546875" style="20"/>
  </cols>
  <sheetData>
    <row r="1" spans="1:11" ht="48.6" customHeight="1">
      <c r="C1" s="61" t="s">
        <v>61</v>
      </c>
      <c r="D1" s="61"/>
      <c r="E1" s="61"/>
      <c r="F1" s="61"/>
      <c r="G1" s="61"/>
      <c r="H1" s="61"/>
      <c r="I1" s="61"/>
      <c r="J1" s="61"/>
    </row>
    <row r="2" spans="1:11" s="24" customFormat="1" ht="138.75" customHeight="1">
      <c r="A2" s="4" t="s">
        <v>1</v>
      </c>
      <c r="B2" s="4" t="s">
        <v>33</v>
      </c>
      <c r="C2" s="4" t="s">
        <v>4</v>
      </c>
      <c r="D2" s="4" t="s">
        <v>7</v>
      </c>
      <c r="E2" s="4" t="s">
        <v>57</v>
      </c>
      <c r="F2" s="4" t="s">
        <v>62</v>
      </c>
      <c r="G2" s="6" t="s">
        <v>0</v>
      </c>
      <c r="H2" s="4" t="s">
        <v>9</v>
      </c>
      <c r="I2" s="4" t="s">
        <v>10</v>
      </c>
      <c r="J2" s="4" t="s">
        <v>5</v>
      </c>
      <c r="K2" s="4" t="s">
        <v>6</v>
      </c>
    </row>
    <row r="3" spans="1:11" s="24" customFormat="1" ht="15" customHeight="1">
      <c r="A3" s="5">
        <v>1</v>
      </c>
      <c r="B3" s="5">
        <v>2</v>
      </c>
      <c r="C3" s="7">
        <v>3</v>
      </c>
      <c r="D3" s="7">
        <v>4</v>
      </c>
      <c r="E3" s="7">
        <v>5</v>
      </c>
      <c r="F3" s="7">
        <v>6</v>
      </c>
      <c r="G3" s="8">
        <v>7</v>
      </c>
      <c r="H3" s="7">
        <v>8</v>
      </c>
      <c r="I3" s="7">
        <v>9</v>
      </c>
      <c r="J3" s="7">
        <v>10</v>
      </c>
      <c r="K3" s="7">
        <v>11</v>
      </c>
    </row>
    <row r="4" spans="1:11" s="24" customFormat="1" ht="90" customHeight="1">
      <c r="A4" s="59" t="s">
        <v>23</v>
      </c>
      <c r="B4" s="59" t="s">
        <v>31</v>
      </c>
      <c r="C4" s="7"/>
      <c r="D4" s="7"/>
      <c r="E4" s="7"/>
      <c r="F4" s="38"/>
      <c r="G4" s="7"/>
      <c r="H4" s="44">
        <f>SUM('форма по МП'!I13)/'форма по МП'!G13</f>
        <v>0.71687761549396956</v>
      </c>
      <c r="I4" s="51"/>
      <c r="J4" s="68">
        <f>(I6+I7+I8+I9+I10+I11+I12+I13+I14+I15+I16+I17+I18+I19+I21+I22+I23+I24+I26+I27)/20</f>
        <v>1.0023157894736843</v>
      </c>
      <c r="K4" s="58">
        <f>J4/H4</f>
        <v>1.3981686243376863</v>
      </c>
    </row>
    <row r="5" spans="1:11" ht="102" customHeight="1">
      <c r="A5" s="59"/>
      <c r="B5" s="59"/>
      <c r="C5" s="21" t="s">
        <v>50</v>
      </c>
      <c r="D5" s="21" t="s">
        <v>24</v>
      </c>
      <c r="E5" s="48" t="s">
        <v>86</v>
      </c>
      <c r="F5" s="39" t="s">
        <v>85</v>
      </c>
      <c r="G5" s="50" t="s">
        <v>32</v>
      </c>
      <c r="H5" s="25"/>
      <c r="I5" s="52" t="s">
        <v>58</v>
      </c>
      <c r="J5" s="21"/>
      <c r="K5" s="21"/>
    </row>
    <row r="6" spans="1:11" ht="42" customHeight="1">
      <c r="A6" s="59"/>
      <c r="B6" s="59"/>
      <c r="C6" s="22" t="s">
        <v>51</v>
      </c>
      <c r="D6" s="22" t="s">
        <v>12</v>
      </c>
      <c r="E6" s="22" t="s">
        <v>26</v>
      </c>
      <c r="F6" s="40" t="s">
        <v>26</v>
      </c>
      <c r="G6" s="22">
        <v>100</v>
      </c>
      <c r="H6" s="26"/>
      <c r="I6" s="34">
        <f>G6/100</f>
        <v>1</v>
      </c>
      <c r="J6" s="22"/>
      <c r="K6" s="22"/>
    </row>
    <row r="7" spans="1:11" ht="249.75" customHeight="1">
      <c r="A7" s="59"/>
      <c r="B7" s="59"/>
      <c r="C7" s="22" t="s">
        <v>52</v>
      </c>
      <c r="D7" s="22" t="s">
        <v>24</v>
      </c>
      <c r="E7" s="22" t="s">
        <v>25</v>
      </c>
      <c r="F7" s="40" t="s">
        <v>25</v>
      </c>
      <c r="G7" s="22">
        <v>100</v>
      </c>
      <c r="H7" s="26"/>
      <c r="I7" s="34">
        <f>G7/100</f>
        <v>1</v>
      </c>
      <c r="J7" s="22"/>
      <c r="K7" s="22"/>
    </row>
    <row r="8" spans="1:11" ht="114.75" customHeight="1">
      <c r="A8" s="59"/>
      <c r="B8" s="59"/>
      <c r="C8" s="37" t="s">
        <v>63</v>
      </c>
      <c r="D8" s="22" t="s">
        <v>27</v>
      </c>
      <c r="E8" s="22">
        <v>6</v>
      </c>
      <c r="F8" s="39" t="s">
        <v>88</v>
      </c>
      <c r="G8" s="54">
        <v>100</v>
      </c>
      <c r="H8" s="55"/>
      <c r="I8" s="56">
        <f>G8/100</f>
        <v>1</v>
      </c>
      <c r="J8" s="22"/>
      <c r="K8" s="22"/>
    </row>
    <row r="9" spans="1:11" ht="97.5" customHeight="1">
      <c r="A9" s="59"/>
      <c r="B9" s="59"/>
      <c r="C9" s="37" t="s">
        <v>64</v>
      </c>
      <c r="D9" s="22" t="s">
        <v>27</v>
      </c>
      <c r="E9" s="22">
        <v>102</v>
      </c>
      <c r="F9" s="39">
        <v>102</v>
      </c>
      <c r="G9" s="39">
        <v>100</v>
      </c>
      <c r="H9" s="55"/>
      <c r="I9" s="57">
        <f t="shared" ref="I9:I14" si="0">G9/100</f>
        <v>1</v>
      </c>
      <c r="J9" s="22"/>
      <c r="K9" s="22"/>
    </row>
    <row r="10" spans="1:11" ht="70.900000000000006" customHeight="1">
      <c r="A10" s="59"/>
      <c r="B10" s="59"/>
      <c r="C10" s="37" t="s">
        <v>65</v>
      </c>
      <c r="D10" s="22" t="s">
        <v>27</v>
      </c>
      <c r="E10" s="22" t="s">
        <v>28</v>
      </c>
      <c r="F10" s="39">
        <v>98.9</v>
      </c>
      <c r="G10" s="22">
        <v>100</v>
      </c>
      <c r="H10" s="26"/>
      <c r="I10" s="34">
        <f t="shared" si="0"/>
        <v>1</v>
      </c>
      <c r="J10" s="22"/>
      <c r="K10" s="22"/>
    </row>
    <row r="11" spans="1:11" ht="90.75" customHeight="1">
      <c r="A11" s="59"/>
      <c r="B11" s="59"/>
      <c r="C11" s="37" t="s">
        <v>66</v>
      </c>
      <c r="D11" s="22" t="s">
        <v>27</v>
      </c>
      <c r="E11" s="22" t="s">
        <v>53</v>
      </c>
      <c r="F11" s="39">
        <v>31.6</v>
      </c>
      <c r="G11" s="22">
        <v>100</v>
      </c>
      <c r="H11" s="26"/>
      <c r="I11" s="34">
        <f t="shared" si="0"/>
        <v>1</v>
      </c>
      <c r="J11" s="22"/>
      <c r="K11" s="22"/>
    </row>
    <row r="12" spans="1:11" ht="136.5" customHeight="1">
      <c r="A12" s="59"/>
      <c r="B12" s="59"/>
      <c r="C12" s="37" t="s">
        <v>67</v>
      </c>
      <c r="D12" s="22" t="s">
        <v>24</v>
      </c>
      <c r="E12" s="22" t="s">
        <v>25</v>
      </c>
      <c r="F12" s="39" t="s">
        <v>25</v>
      </c>
      <c r="G12" s="22">
        <v>100</v>
      </c>
      <c r="H12" s="26"/>
      <c r="I12" s="34">
        <f t="shared" si="0"/>
        <v>1</v>
      </c>
      <c r="J12" s="22"/>
      <c r="K12" s="22"/>
    </row>
    <row r="13" spans="1:11" ht="61.5" customHeight="1">
      <c r="A13" s="59"/>
      <c r="B13" s="59"/>
      <c r="C13" s="37" t="s">
        <v>68</v>
      </c>
      <c r="D13" s="22" t="s">
        <v>24</v>
      </c>
      <c r="E13" s="22" t="s">
        <v>25</v>
      </c>
      <c r="F13" s="39" t="s">
        <v>25</v>
      </c>
      <c r="G13" s="22">
        <v>100</v>
      </c>
      <c r="H13" s="26"/>
      <c r="I13" s="34">
        <f t="shared" si="0"/>
        <v>1</v>
      </c>
      <c r="J13" s="22"/>
      <c r="K13" s="22"/>
    </row>
    <row r="14" spans="1:11" ht="140.25" customHeight="1">
      <c r="A14" s="59"/>
      <c r="B14" s="59"/>
      <c r="C14" s="3" t="s">
        <v>69</v>
      </c>
      <c r="D14" s="22" t="s">
        <v>59</v>
      </c>
      <c r="E14" s="22">
        <v>5</v>
      </c>
      <c r="F14" s="39">
        <v>5</v>
      </c>
      <c r="G14" s="22">
        <f>F14/E14*100</f>
        <v>100</v>
      </c>
      <c r="H14" s="26"/>
      <c r="I14" s="34">
        <f t="shared" si="0"/>
        <v>1</v>
      </c>
      <c r="J14" s="22"/>
      <c r="K14" s="22"/>
    </row>
    <row r="15" spans="1:11" ht="102.75" customHeight="1">
      <c r="A15" s="59"/>
      <c r="B15" s="59"/>
      <c r="C15" s="37" t="s">
        <v>70</v>
      </c>
      <c r="D15" s="22" t="s">
        <v>27</v>
      </c>
      <c r="E15" s="22" t="s">
        <v>29</v>
      </c>
      <c r="F15" s="41">
        <v>0.6</v>
      </c>
      <c r="G15" s="22">
        <v>100</v>
      </c>
      <c r="H15" s="26"/>
      <c r="I15" s="34">
        <f>G15/100</f>
        <v>1</v>
      </c>
      <c r="J15" s="22"/>
      <c r="K15" s="22"/>
    </row>
    <row r="16" spans="1:11" ht="126" customHeight="1">
      <c r="A16" s="59"/>
      <c r="B16" s="59"/>
      <c r="C16" s="37" t="s">
        <v>71</v>
      </c>
      <c r="D16" s="22" t="s">
        <v>27</v>
      </c>
      <c r="E16" s="22">
        <v>0</v>
      </c>
      <c r="F16" s="41">
        <f>573748.86/4837939920.65*100</f>
        <v>1.1859363063833049E-2</v>
      </c>
      <c r="G16" s="22">
        <v>100</v>
      </c>
      <c r="H16" s="26"/>
      <c r="I16" s="34">
        <f>G16/100</f>
        <v>1</v>
      </c>
      <c r="J16" s="22"/>
      <c r="K16" s="22"/>
    </row>
    <row r="17" spans="1:11" ht="126" customHeight="1">
      <c r="A17" s="59"/>
      <c r="B17" s="59"/>
      <c r="C17" s="37" t="s">
        <v>72</v>
      </c>
      <c r="D17" s="22" t="s">
        <v>27</v>
      </c>
      <c r="E17" s="22">
        <v>0</v>
      </c>
      <c r="F17" s="41">
        <f>749321.09/4837939920.65*100</f>
        <v>1.548843314075974E-2</v>
      </c>
      <c r="G17" s="22">
        <v>100</v>
      </c>
      <c r="H17" s="26"/>
      <c r="I17" s="34">
        <f>G17/100</f>
        <v>1</v>
      </c>
      <c r="J17" s="22"/>
      <c r="K17" s="22"/>
    </row>
    <row r="18" spans="1:11" ht="126.75" customHeight="1">
      <c r="A18" s="59"/>
      <c r="B18" s="59"/>
      <c r="C18" s="37" t="s">
        <v>73</v>
      </c>
      <c r="D18" s="22" t="s">
        <v>27</v>
      </c>
      <c r="E18" s="22">
        <v>0</v>
      </c>
      <c r="F18" s="39">
        <v>0</v>
      </c>
      <c r="G18" s="22">
        <v>100</v>
      </c>
      <c r="H18" s="26"/>
      <c r="I18" s="34">
        <f>G18/100</f>
        <v>1</v>
      </c>
      <c r="J18" s="22"/>
      <c r="K18" s="22"/>
    </row>
    <row r="19" spans="1:11" ht="123.75" customHeight="1">
      <c r="A19" s="59"/>
      <c r="B19" s="59"/>
      <c r="C19" s="37" t="s">
        <v>74</v>
      </c>
      <c r="D19" s="22" t="s">
        <v>24</v>
      </c>
      <c r="E19" s="22" t="s">
        <v>25</v>
      </c>
      <c r="F19" s="39" t="s">
        <v>25</v>
      </c>
      <c r="G19" s="22">
        <v>100</v>
      </c>
      <c r="H19" s="26"/>
      <c r="I19" s="34">
        <f>G19/100</f>
        <v>1</v>
      </c>
      <c r="J19" s="22"/>
      <c r="K19" s="22"/>
    </row>
    <row r="20" spans="1:11" ht="86.25" customHeight="1">
      <c r="A20" s="59"/>
      <c r="B20" s="59"/>
      <c r="C20" s="37" t="s">
        <v>75</v>
      </c>
      <c r="D20" s="1" t="s">
        <v>30</v>
      </c>
      <c r="E20" s="1">
        <v>92</v>
      </c>
      <c r="F20" s="49" t="s">
        <v>87</v>
      </c>
      <c r="G20" s="21" t="s">
        <v>32</v>
      </c>
      <c r="H20" s="27"/>
      <c r="I20" s="34" t="s">
        <v>12</v>
      </c>
      <c r="J20" s="1"/>
      <c r="K20" s="1"/>
    </row>
    <row r="21" spans="1:11" ht="128.25" customHeight="1">
      <c r="A21" s="59"/>
      <c r="B21" s="59"/>
      <c r="C21" s="37" t="s">
        <v>76</v>
      </c>
      <c r="D21" s="22" t="s">
        <v>27</v>
      </c>
      <c r="E21" s="22">
        <v>95</v>
      </c>
      <c r="F21" s="39">
        <v>99.4</v>
      </c>
      <c r="G21" s="9">
        <f>F21/E21*100</f>
        <v>104.63157894736842</v>
      </c>
      <c r="H21" s="26"/>
      <c r="I21" s="53">
        <f>G21/100</f>
        <v>1.0463157894736843</v>
      </c>
      <c r="J21" s="22"/>
      <c r="K21" s="22"/>
    </row>
    <row r="22" spans="1:11" ht="153" customHeight="1">
      <c r="A22" s="59"/>
      <c r="B22" s="59"/>
      <c r="C22" s="37" t="s">
        <v>77</v>
      </c>
      <c r="D22" s="22" t="s">
        <v>27</v>
      </c>
      <c r="E22" s="2">
        <v>26</v>
      </c>
      <c r="F22" s="41">
        <v>0</v>
      </c>
      <c r="G22" s="23">
        <v>100</v>
      </c>
      <c r="H22" s="26"/>
      <c r="I22" s="34">
        <f>G22/100</f>
        <v>1</v>
      </c>
      <c r="J22" s="22"/>
      <c r="K22" s="22"/>
    </row>
    <row r="23" spans="1:11" ht="110.25" customHeight="1">
      <c r="A23" s="59"/>
      <c r="B23" s="59"/>
      <c r="C23" s="37" t="s">
        <v>78</v>
      </c>
      <c r="D23" s="22" t="s">
        <v>27</v>
      </c>
      <c r="E23" s="22">
        <v>0.15</v>
      </c>
      <c r="F23" s="39">
        <v>0</v>
      </c>
      <c r="G23" s="23">
        <v>100</v>
      </c>
      <c r="H23" s="26"/>
      <c r="I23" s="34">
        <f>G23/100</f>
        <v>1</v>
      </c>
      <c r="J23" s="22"/>
      <c r="K23" s="22"/>
    </row>
    <row r="24" spans="1:11" ht="44.25" customHeight="1">
      <c r="A24" s="59"/>
      <c r="B24" s="59"/>
      <c r="C24" s="37" t="s">
        <v>79</v>
      </c>
      <c r="D24" s="22" t="s">
        <v>27</v>
      </c>
      <c r="E24" s="22">
        <v>100</v>
      </c>
      <c r="F24" s="39">
        <v>100</v>
      </c>
      <c r="G24" s="22">
        <v>100</v>
      </c>
      <c r="H24" s="26"/>
      <c r="I24" s="34">
        <f>G24/100</f>
        <v>1</v>
      </c>
      <c r="J24" s="22"/>
      <c r="K24" s="22"/>
    </row>
    <row r="25" spans="1:11" ht="92.25" customHeight="1">
      <c r="A25" s="59"/>
      <c r="B25" s="59"/>
      <c r="C25" s="37" t="s">
        <v>80</v>
      </c>
      <c r="D25" s="22" t="s">
        <v>24</v>
      </c>
      <c r="E25" s="22" t="s">
        <v>25</v>
      </c>
      <c r="F25" s="49" t="s">
        <v>85</v>
      </c>
      <c r="G25" s="21" t="s">
        <v>32</v>
      </c>
      <c r="H25" s="26"/>
      <c r="I25" s="34" t="s">
        <v>12</v>
      </c>
      <c r="J25" s="22"/>
      <c r="K25" s="22"/>
    </row>
    <row r="26" spans="1:11" ht="96" customHeight="1">
      <c r="A26" s="59"/>
      <c r="B26" s="59"/>
      <c r="C26" s="37" t="s">
        <v>81</v>
      </c>
      <c r="D26" s="22" t="s">
        <v>24</v>
      </c>
      <c r="E26" s="22" t="s">
        <v>25</v>
      </c>
      <c r="F26" s="47" t="s">
        <v>25</v>
      </c>
      <c r="G26" s="22">
        <v>100</v>
      </c>
      <c r="H26" s="26"/>
      <c r="I26" s="34">
        <f>G26/100</f>
        <v>1</v>
      </c>
      <c r="J26" s="22"/>
      <c r="K26" s="22"/>
    </row>
    <row r="27" spans="1:11" ht="80.25" customHeight="1">
      <c r="A27" s="59"/>
      <c r="B27" s="59"/>
      <c r="C27" s="37" t="s">
        <v>82</v>
      </c>
      <c r="D27" s="22" t="s">
        <v>24</v>
      </c>
      <c r="E27" s="22" t="s">
        <v>25</v>
      </c>
      <c r="F27" s="47" t="s">
        <v>25</v>
      </c>
      <c r="G27" s="22">
        <v>100</v>
      </c>
      <c r="H27" s="26"/>
      <c r="I27" s="34">
        <f>G27/100</f>
        <v>1</v>
      </c>
      <c r="J27" s="22"/>
      <c r="K27" s="22"/>
    </row>
    <row r="28" spans="1:11" ht="84.75" customHeight="1">
      <c r="A28" s="59"/>
      <c r="B28" s="60"/>
      <c r="C28" s="14"/>
    </row>
    <row r="29" spans="1:11" ht="54" hidden="1" customHeight="1">
      <c r="A29" s="59"/>
      <c r="B29" s="59"/>
    </row>
    <row r="30" spans="1:11" ht="136.5" hidden="1" customHeight="1">
      <c r="A30" s="59"/>
      <c r="B30" s="59"/>
    </row>
    <row r="31" spans="1:11" ht="76.5" hidden="1" customHeight="1">
      <c r="A31" s="59"/>
      <c r="B31" s="59"/>
    </row>
    <row r="32" spans="1:11" hidden="1">
      <c r="A32" s="59"/>
      <c r="B32" s="59"/>
    </row>
  </sheetData>
  <mergeCells count="3">
    <mergeCell ref="A4:A32"/>
    <mergeCell ref="B4:B32"/>
    <mergeCell ref="C1:J1"/>
  </mergeCells>
  <phoneticPr fontId="0" type="noConversion"/>
  <pageMargins left="0.15748031496062992" right="0.15748031496062992" top="0.39370078740157483" bottom="0.19685039370078741" header="0.59055118110236227" footer="0.19685039370078741"/>
  <pageSetup paperSize="9" scale="72" fitToHeight="4" orientation="landscape" r:id="rId1"/>
  <headerFooter>
    <oddHeader>&amp;R&amp;"Times New Roman,полужирный"ФОРМА №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D16"/>
  <sheetViews>
    <sheetView topLeftCell="A8" workbookViewId="0">
      <selection activeCell="I9" sqref="I9"/>
    </sheetView>
  </sheetViews>
  <sheetFormatPr defaultColWidth="8.85546875" defaultRowHeight="12.75"/>
  <cols>
    <col min="1" max="1" width="12.5703125" style="20" customWidth="1"/>
    <col min="2" max="2" width="13.85546875" style="20" customWidth="1"/>
    <col min="3" max="3" width="22.5703125" style="20" customWidth="1"/>
    <col min="4" max="4" width="14.140625" style="20" customWidth="1"/>
    <col min="5" max="5" width="22.28515625" style="20" customWidth="1"/>
    <col min="6" max="7" width="17.28515625" style="20" customWidth="1"/>
    <col min="8" max="8" width="14.85546875" style="20" customWidth="1"/>
    <col min="9" max="9" width="13.28515625" style="20" customWidth="1"/>
    <col min="10" max="10" width="12.140625" style="20" customWidth="1"/>
    <col min="11" max="11" width="11.140625" style="20" customWidth="1"/>
    <col min="12" max="12" width="11.28515625" style="20" customWidth="1"/>
    <col min="13" max="16384" width="8.85546875" style="20"/>
  </cols>
  <sheetData>
    <row r="1" spans="1:238" s="11" customFormat="1" ht="126" customHeight="1">
      <c r="A1" s="4" t="s">
        <v>1</v>
      </c>
      <c r="B1" s="4" t="s">
        <v>43</v>
      </c>
      <c r="C1" s="4" t="s">
        <v>44</v>
      </c>
      <c r="D1" s="4" t="s">
        <v>45</v>
      </c>
      <c r="E1" s="4" t="s">
        <v>2</v>
      </c>
      <c r="F1" s="4" t="s">
        <v>54</v>
      </c>
      <c r="G1" s="4" t="s">
        <v>83</v>
      </c>
      <c r="H1" s="4" t="s">
        <v>55</v>
      </c>
      <c r="I1" s="4" t="s">
        <v>84</v>
      </c>
      <c r="J1" s="4" t="s">
        <v>46</v>
      </c>
      <c r="K1" s="4" t="s">
        <v>56</v>
      </c>
      <c r="L1" s="4" t="s">
        <v>3</v>
      </c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</row>
    <row r="2" spans="1:238" s="13" customFormat="1">
      <c r="A2" s="29">
        <v>1</v>
      </c>
      <c r="B2" s="29">
        <v>2</v>
      </c>
      <c r="C2" s="29">
        <v>3</v>
      </c>
      <c r="D2" s="29">
        <v>4</v>
      </c>
      <c r="E2" s="29">
        <v>5</v>
      </c>
      <c r="F2" s="29">
        <v>6</v>
      </c>
      <c r="G2" s="29">
        <v>7</v>
      </c>
      <c r="H2" s="29">
        <v>8</v>
      </c>
      <c r="I2" s="29">
        <v>9</v>
      </c>
      <c r="J2" s="29">
        <v>10</v>
      </c>
      <c r="K2" s="29">
        <v>11</v>
      </c>
      <c r="L2" s="29">
        <v>12</v>
      </c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</row>
    <row r="3" spans="1:238" s="15" customFormat="1" ht="36" customHeight="1">
      <c r="A3" s="62" t="s">
        <v>11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</row>
    <row r="4" spans="1:238" s="15" customFormat="1" ht="94.5" customHeight="1">
      <c r="A4" s="65" t="s">
        <v>16</v>
      </c>
      <c r="B4" s="65" t="s">
        <v>13</v>
      </c>
      <c r="C4" s="28" t="s">
        <v>15</v>
      </c>
      <c r="D4" s="28" t="s">
        <v>22</v>
      </c>
      <c r="E4" s="30" t="s">
        <v>60</v>
      </c>
      <c r="F4" s="42">
        <v>23776.5</v>
      </c>
      <c r="G4" s="42">
        <v>24160.861919999999</v>
      </c>
      <c r="H4" s="42">
        <v>24160.861919999999</v>
      </c>
      <c r="I4" s="42">
        <v>24074.118999999999</v>
      </c>
      <c r="J4" s="9">
        <f>I4/F4*100</f>
        <v>101.25173595777343</v>
      </c>
      <c r="K4" s="9">
        <f>I4/G4*100</f>
        <v>99.640977543403793</v>
      </c>
      <c r="L4" s="9">
        <f>I4/H4*100</f>
        <v>99.640977543403793</v>
      </c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</row>
    <row r="5" spans="1:238" s="15" customFormat="1" ht="66.599999999999994" customHeight="1">
      <c r="A5" s="66"/>
      <c r="B5" s="66"/>
      <c r="C5" s="21" t="s">
        <v>17</v>
      </c>
      <c r="D5" s="28" t="s">
        <v>22</v>
      </c>
      <c r="E5" s="31" t="s">
        <v>37</v>
      </c>
      <c r="F5" s="42">
        <v>35236.5</v>
      </c>
      <c r="G5" s="42">
        <v>27511.91</v>
      </c>
      <c r="H5" s="42">
        <v>27511.91</v>
      </c>
      <c r="I5" s="42">
        <v>16199.022999999999</v>
      </c>
      <c r="J5" s="9">
        <f>I5/F5*100</f>
        <v>45.972281583017612</v>
      </c>
      <c r="K5" s="9">
        <f t="shared" ref="K5:K14" si="0">I5/G5*100</f>
        <v>58.880037772731875</v>
      </c>
      <c r="L5" s="9">
        <f t="shared" ref="L5:L14" si="1">I5/H5*100</f>
        <v>58.880037772731875</v>
      </c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</row>
    <row r="6" spans="1:238" s="15" customFormat="1" ht="168.75" customHeight="1">
      <c r="A6" s="66"/>
      <c r="B6" s="66"/>
      <c r="C6" s="32" t="s">
        <v>18</v>
      </c>
      <c r="D6" s="28" t="s">
        <v>22</v>
      </c>
      <c r="E6" s="31" t="s">
        <v>49</v>
      </c>
      <c r="F6" s="42">
        <v>0</v>
      </c>
      <c r="G6" s="42">
        <v>200</v>
      </c>
      <c r="H6" s="42">
        <v>200</v>
      </c>
      <c r="I6" s="42">
        <v>200</v>
      </c>
      <c r="J6" s="9">
        <v>0</v>
      </c>
      <c r="K6" s="9">
        <v>0</v>
      </c>
      <c r="L6" s="9">
        <v>0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</row>
    <row r="7" spans="1:238" s="15" customFormat="1" ht="82.5" customHeight="1">
      <c r="A7" s="66"/>
      <c r="B7" s="66"/>
      <c r="C7" s="33" t="s">
        <v>19</v>
      </c>
      <c r="D7" s="28" t="s">
        <v>22</v>
      </c>
      <c r="E7" s="31" t="s">
        <v>38</v>
      </c>
      <c r="F7" s="42">
        <v>4986.5</v>
      </c>
      <c r="G7" s="42">
        <v>14.378080000000001</v>
      </c>
      <c r="H7" s="42">
        <v>14.378080000000001</v>
      </c>
      <c r="I7" s="43">
        <v>14.378080000000001</v>
      </c>
      <c r="J7" s="9">
        <f t="shared" ref="J7:J14" si="2">I7/F7*100</f>
        <v>0.28834011831946255</v>
      </c>
      <c r="K7" s="9">
        <f t="shared" si="0"/>
        <v>100</v>
      </c>
      <c r="L7" s="9">
        <f t="shared" si="1"/>
        <v>100</v>
      </c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6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</row>
    <row r="8" spans="1:238" s="15" customFormat="1" ht="153.75" customHeight="1">
      <c r="A8" s="66"/>
      <c r="B8" s="66"/>
      <c r="C8" s="34" t="s">
        <v>48</v>
      </c>
      <c r="D8" s="28" t="s">
        <v>22</v>
      </c>
      <c r="E8" s="31" t="s">
        <v>39</v>
      </c>
      <c r="F8" s="42">
        <v>3619.8</v>
      </c>
      <c r="G8" s="42">
        <v>3611.06</v>
      </c>
      <c r="H8" s="42">
        <v>3611.06</v>
      </c>
      <c r="I8" s="42">
        <v>3611.0349999999999</v>
      </c>
      <c r="J8" s="9">
        <f t="shared" si="2"/>
        <v>99.757859550251382</v>
      </c>
      <c r="K8" s="9">
        <f t="shared" si="0"/>
        <v>99.999307682508729</v>
      </c>
      <c r="L8" s="9">
        <f t="shared" si="1"/>
        <v>99.999307682508729</v>
      </c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8"/>
    </row>
    <row r="9" spans="1:238" s="15" customFormat="1" ht="79.5" customHeight="1">
      <c r="A9" s="67"/>
      <c r="B9" s="67"/>
      <c r="C9" s="32" t="s">
        <v>20</v>
      </c>
      <c r="D9" s="28" t="s">
        <v>22</v>
      </c>
      <c r="E9" s="31" t="s">
        <v>40</v>
      </c>
      <c r="F9" s="42">
        <v>42806.400000000001</v>
      </c>
      <c r="G9" s="42">
        <v>5399.3</v>
      </c>
      <c r="H9" s="42">
        <v>5399.3</v>
      </c>
      <c r="I9" s="42">
        <v>0</v>
      </c>
      <c r="J9" s="9">
        <v>0</v>
      </c>
      <c r="K9" s="9">
        <v>0</v>
      </c>
      <c r="L9" s="9">
        <v>0</v>
      </c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8"/>
    </row>
    <row r="10" spans="1:238" s="15" customFormat="1" ht="69.75" customHeight="1">
      <c r="A10" s="21"/>
      <c r="B10" s="21"/>
      <c r="C10" s="32" t="s">
        <v>35</v>
      </c>
      <c r="D10" s="28" t="s">
        <v>22</v>
      </c>
      <c r="E10" s="31" t="s">
        <v>47</v>
      </c>
      <c r="F10" s="42">
        <v>500</v>
      </c>
      <c r="G10" s="42">
        <v>0</v>
      </c>
      <c r="H10" s="42">
        <v>0</v>
      </c>
      <c r="I10" s="42">
        <v>0</v>
      </c>
      <c r="J10" s="9">
        <v>0</v>
      </c>
      <c r="K10" s="9">
        <v>0</v>
      </c>
      <c r="L10" s="9">
        <v>0</v>
      </c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8"/>
    </row>
    <row r="11" spans="1:238" s="15" customFormat="1" ht="80.25" customHeight="1">
      <c r="A11" s="21"/>
      <c r="B11" s="21"/>
      <c r="C11" s="32" t="s">
        <v>34</v>
      </c>
      <c r="D11" s="28" t="s">
        <v>22</v>
      </c>
      <c r="E11" s="31" t="s">
        <v>41</v>
      </c>
      <c r="F11" s="42">
        <v>9331.7999999999993</v>
      </c>
      <c r="G11" s="9">
        <v>1147</v>
      </c>
      <c r="H11" s="9">
        <v>1147</v>
      </c>
      <c r="I11" s="42">
        <v>0</v>
      </c>
      <c r="J11" s="9">
        <f t="shared" si="2"/>
        <v>0</v>
      </c>
      <c r="K11" s="9">
        <f t="shared" si="0"/>
        <v>0</v>
      </c>
      <c r="L11" s="9">
        <f t="shared" si="1"/>
        <v>0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8"/>
    </row>
    <row r="12" spans="1:238" s="15" customFormat="1" ht="84" customHeight="1">
      <c r="A12" s="21"/>
      <c r="B12" s="21"/>
      <c r="C12" s="32" t="s">
        <v>36</v>
      </c>
      <c r="D12" s="28" t="s">
        <v>22</v>
      </c>
      <c r="E12" s="31" t="s">
        <v>42</v>
      </c>
      <c r="F12" s="42">
        <v>5000</v>
      </c>
      <c r="G12" s="42">
        <v>1341.7</v>
      </c>
      <c r="H12" s="42">
        <v>1341.7</v>
      </c>
      <c r="I12" s="42">
        <v>1341.6</v>
      </c>
      <c r="J12" s="9">
        <f t="shared" si="2"/>
        <v>26.832000000000001</v>
      </c>
      <c r="K12" s="9">
        <f t="shared" si="0"/>
        <v>99.992546769024358</v>
      </c>
      <c r="L12" s="9">
        <f t="shared" si="1"/>
        <v>99.992546769024358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8"/>
    </row>
    <row r="13" spans="1:238" s="15" customFormat="1" ht="15.75">
      <c r="A13" s="35" t="s">
        <v>8</v>
      </c>
      <c r="B13" s="35"/>
      <c r="C13" s="36"/>
      <c r="D13" s="36"/>
      <c r="E13" s="36"/>
      <c r="F13" s="7">
        <f>SUM(F14:F15)</f>
        <v>125257.50000000001</v>
      </c>
      <c r="G13" s="7">
        <f>SUM(G14:G15)</f>
        <v>63386.21</v>
      </c>
      <c r="H13" s="7">
        <f>SUM(H14:H15)</f>
        <v>63386.21</v>
      </c>
      <c r="I13" s="44">
        <f>SUM(I14:I15)</f>
        <v>45440.155080000004</v>
      </c>
      <c r="J13" s="45">
        <f t="shared" si="2"/>
        <v>36.277392635171545</v>
      </c>
      <c r="K13" s="45">
        <f t="shared" si="0"/>
        <v>71.687761549396953</v>
      </c>
      <c r="L13" s="45">
        <f t="shared" si="1"/>
        <v>71.687761549396953</v>
      </c>
      <c r="M13" s="19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8"/>
    </row>
    <row r="14" spans="1:238" s="15" customFormat="1" ht="25.5">
      <c r="A14" s="35"/>
      <c r="B14" s="35"/>
      <c r="C14" s="36"/>
      <c r="D14" s="5" t="s">
        <v>22</v>
      </c>
      <c r="E14" s="36"/>
      <c r="F14" s="7">
        <f>SUM(F4:F12)</f>
        <v>125257.50000000001</v>
      </c>
      <c r="G14" s="7">
        <f t="shared" ref="G14:H14" si="3">SUM(G4:G12)</f>
        <v>63386.21</v>
      </c>
      <c r="H14" s="7">
        <f t="shared" si="3"/>
        <v>63386.21</v>
      </c>
      <c r="I14" s="44">
        <f>SUM(I4:I12)</f>
        <v>45440.155080000004</v>
      </c>
      <c r="J14" s="45">
        <f t="shared" si="2"/>
        <v>36.277392635171545</v>
      </c>
      <c r="K14" s="45">
        <f t="shared" si="0"/>
        <v>71.687761549396953</v>
      </c>
      <c r="L14" s="45">
        <f t="shared" si="1"/>
        <v>71.687761549396953</v>
      </c>
      <c r="M14" s="19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8"/>
    </row>
    <row r="15" spans="1:238" s="15" customFormat="1" ht="25.5">
      <c r="A15" s="35"/>
      <c r="B15" s="35"/>
      <c r="C15" s="36"/>
      <c r="D15" s="5" t="s">
        <v>21</v>
      </c>
      <c r="E15" s="36"/>
      <c r="F15" s="7">
        <v>0</v>
      </c>
      <c r="G15" s="7">
        <v>0</v>
      </c>
      <c r="H15" s="7">
        <v>0</v>
      </c>
      <c r="I15" s="7">
        <v>0</v>
      </c>
      <c r="J15" s="46">
        <v>0</v>
      </c>
      <c r="K15" s="46">
        <v>0</v>
      </c>
      <c r="L15" s="46">
        <v>0</v>
      </c>
      <c r="M15" s="19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8"/>
    </row>
    <row r="16" spans="1:238" s="15" customFormat="1" ht="45.6" customHeight="1">
      <c r="A16" s="62" t="s">
        <v>14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4"/>
      <c r="M16" s="19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8"/>
    </row>
  </sheetData>
  <mergeCells count="4">
    <mergeCell ref="A3:L3"/>
    <mergeCell ref="A16:L16"/>
    <mergeCell ref="A4:A9"/>
    <mergeCell ref="B4:B9"/>
  </mergeCells>
  <phoneticPr fontId="0" type="noConversion"/>
  <printOptions horizontalCentered="1" verticalCentered="1"/>
  <pageMargins left="0.35433070866141736" right="0.35433070866141736" top="0.78740157480314965" bottom="0.78740157480314965" header="0.31496062992125984" footer="0.31496062992125984"/>
  <pageSetup paperSize="9" scale="78" fitToHeight="2" orientation="landscape" r:id="rId1"/>
  <headerFooter alignWithMargins="0">
    <oddHeader xml:space="preserve">&amp;C&amp;"Times New Roman,полужирный"&amp;12Информация о реализации муниципальной программы "Управление муниципальными финансами и обеспечение сбалансированности бюджета ЗГО" за 2019 год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по ИП</vt:lpstr>
      <vt:lpstr>форма по МП</vt:lpstr>
      <vt:lpstr>'форма по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balabaeva</cp:lastModifiedBy>
  <cp:lastPrinted>2020-02-13T03:53:20Z</cp:lastPrinted>
  <dcterms:created xsi:type="dcterms:W3CDTF">1996-10-08T23:32:33Z</dcterms:created>
  <dcterms:modified xsi:type="dcterms:W3CDTF">2020-02-13T04:00:32Z</dcterms:modified>
</cp:coreProperties>
</file>