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Area" localSheetId="0">'форма по МП'!$A$1:$L$16</definedName>
  </definedNames>
  <calcPr calcId="125725"/>
</workbook>
</file>

<file path=xl/calcChain.xml><?xml version="1.0" encoding="utf-8"?>
<calcChain xmlns="http://schemas.openxmlformats.org/spreadsheetml/2006/main">
  <c r="J4" i="3"/>
  <c r="K4" s="1"/>
  <c r="G19"/>
  <c r="G8"/>
  <c r="I26"/>
  <c r="I25"/>
  <c r="I23"/>
  <c r="I22"/>
  <c r="I21"/>
  <c r="I17"/>
  <c r="I15"/>
  <c r="I16"/>
  <c r="I14"/>
  <c r="I12"/>
  <c r="I11"/>
  <c r="I14" i="2"/>
  <c r="I13" s="1"/>
  <c r="J4"/>
  <c r="G20" i="3"/>
  <c r="L12" i="2" l="1"/>
  <c r="K12"/>
  <c r="J12"/>
  <c r="J11"/>
  <c r="H14"/>
  <c r="G14"/>
  <c r="G13" s="1"/>
  <c r="H4" i="3" s="1"/>
  <c r="F14" i="2"/>
  <c r="J5"/>
  <c r="L8"/>
  <c r="L5"/>
  <c r="L4"/>
  <c r="K8"/>
  <c r="K5"/>
  <c r="K4"/>
  <c r="J8"/>
  <c r="J14" l="1"/>
  <c r="K14"/>
  <c r="F13"/>
  <c r="J13" s="1"/>
  <c r="H13"/>
  <c r="L13" s="1"/>
  <c r="L14"/>
  <c r="K13" l="1"/>
</calcChain>
</file>

<file path=xl/sharedStrings.xml><?xml version="1.0" encoding="utf-8"?>
<sst xmlns="http://schemas.openxmlformats.org/spreadsheetml/2006/main" count="108" uniqueCount="79">
  <si>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</si>
  <si>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</si>
  <si>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</si>
  <si>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>Наименование индикативного показателя (ИП)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</si>
  <si>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</si>
  <si>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</si>
  <si>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</si>
  <si>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>Итого по муниципальной программе: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</si>
  <si>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</si>
  <si>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</si>
  <si>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</si>
  <si>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</si>
  <si>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</si>
  <si>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</si>
  <si>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</si>
  <si>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</si>
  <si>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</si>
  <si>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</si>
  <si>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6 "Управление средствами на обеспечение своевременной и полной выплаты заработной платы"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</si>
  <si>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</si>
  <si>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</si>
  <si>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</si>
  <si>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>%</t>
  </si>
  <si>
    <t>≥96</t>
  </si>
  <si>
    <t>не более 3</t>
  </si>
  <si>
    <t>баллов</t>
  </si>
  <si>
    <t>отсутствуют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</si>
  <si>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</si>
  <si>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</si>
  <si>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</si>
  <si>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</si>
  <si>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115 0111 1200200800</t>
  </si>
  <si>
    <t>115 1301 1200400800</t>
  </si>
  <si>
    <t>115 0412 1200500800</t>
  </si>
  <si>
    <t>115 1003 1200600800</t>
  </si>
  <si>
    <t>115 0412 1200800800</t>
  </si>
  <si>
    <t>115 0113 1200900800</t>
  </si>
  <si>
    <t>Исполнитель муниципальной программы</t>
  </si>
  <si>
    <t>Мероприятия, заложенные в муниципальной программе</t>
  </si>
  <si>
    <t>Источник финансирования муниципальной программы</t>
  </si>
  <si>
    <t>% исполнения от объемов, заложенных в муниципальной программе</t>
  </si>
  <si>
    <t>115 0412 1200700800</t>
  </si>
  <si>
    <t>Основное мероприятие 5 «Cохранение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сети»</t>
  </si>
  <si>
    <t>115 0412 1200300811</t>
  </si>
  <si>
    <t>≤33,3</t>
  </si>
  <si>
    <t>115 0106 1200100881            115 0106 1200100882            115 0106 1200100883            115 0113 1200100800               115 0705 1200100883                  115 1004 1200100883</t>
  </si>
  <si>
    <t>17. 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</si>
  <si>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18. Доля расходов на обслуживание муниципального долга в объемах расходов бюджета Златоустовского городского округа, за исключением объема расходов, которые осуществляются за счет субвенций</t>
  </si>
  <si>
    <t>20. Уровень исполнения долговых обязательств Златоустовского городского округа</t>
  </si>
  <si>
    <t>21. 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</si>
  <si>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Объем финансирования, заложенный в муниципальную программу на 2023 год (решение СД ЗГО от 19.12.2022 г. № 67-ЗГО), тыс. руб.</t>
  </si>
  <si>
    <t>Открыто ассигнований на 2023 год, тыс. руб.</t>
  </si>
  <si>
    <t>% исполнения от предельных объемов средств, заложенных в бюджете ЗГО на 2023 год</t>
  </si>
  <si>
    <t>% исполнения от открытых ассигнований на 2023 год</t>
  </si>
  <si>
    <t>Индикативные показатели, сформированные в муниципальной программе на 2023 г.</t>
  </si>
  <si>
    <t xml:space="preserve">Исполнение (кассовые расходы) за 2023 год, тыс. руб. </t>
  </si>
  <si>
    <t xml:space="preserve">Предельный объем средств в бюджете ЗГО на 2023 год на реализацию муниципальной программы на последнюю дату по решению СД ЗГО от 21.12.2023 г. № 59-ЗГО, тыс.руб. </t>
  </si>
  <si>
    <t>1. 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</t>
  </si>
  <si>
    <t>≥70</t>
  </si>
  <si>
    <t>2. Соответствие проекта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</t>
  </si>
  <si>
    <t>3. 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</si>
  <si>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4. Процент исполнения плана поступлений налоговых и неналоговых доходов в бюджет Златоустовского городского округа</t>
  </si>
  <si>
    <t>5. Процент исполнения плановых бюджетных назначений по расходам</t>
  </si>
  <si>
    <t>6. Равномерность расходов (без учета расходов за счет средств целевых поступлений из федерального бюджета и областного бюджета, дотации по отдельным распоряжениям Правительства Челябинской области)</t>
  </si>
  <si>
    <t>7. Соблюдение установленных законодательством Российской Федерации требований о составе отчетности об исполнении бюджета городского округа</t>
  </si>
  <si>
    <t>8. Соблюдение установленных приказом Министерства финансов Челябинской области сроков предоставления отчетности об исполнении бюджета городского округа</t>
  </si>
  <si>
    <t>9. 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</si>
  <si>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10. Доля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</si>
  <si>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11. Доля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</si>
  <si>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12. Доля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</si>
  <si>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13. Своевременность исполнения судебных актов по искам  к муниципальному образованию – Златоустовский городской округ о возмещении вреда, причиненного гражданину или юридическому лицу в результате незаконных действий (бездействия) органов местного самоуправления Златоустовского городского округа либо должностных лиц этих органов, и о присуждении компенсации за нарушение права на исполнение судебного акта</t>
  </si>
  <si>
    <t>14. Количество проведенных семинаров-совещаний по результатам мониторинга качества финансового менеджмента</t>
  </si>
  <si>
    <t>единиц</t>
  </si>
  <si>
    <t>15. Доля главных администраторов доходов бюджета городского округа, главных распорядителей бюджетных средств, главных администраторов источников финансирования дефицита бюджета городского округа, по которым проведена оценка качества финансового менеджмента</t>
  </si>
  <si>
    <t>22. Обеспечение функционирования аппаратного оборудования Финансового управления в соответствии с техническими нормами и регламентами</t>
  </si>
  <si>
    <t>23. Обеспечение соответствия функционала  информационных систем Финансового управления требованиям, предусмотренным бюджетным законодательством Российской Федерации, законодательством Челябинской области и нормативными актами Златоустовского городского округа</t>
  </si>
  <si>
    <t>Оценка достижения плановых индикативных показателей. Оценка эффективности использования бюджетных средств на 01.01.2024 г.</t>
  </si>
  <si>
    <t>16. Доля расходов бюджета Златоустовского городского округа, охваченных муниципальными  программами, в общем объеме расходов бюджета Златоустовского городского округа</t>
  </si>
  <si>
    <t>Фактически достигнутые индикативные показатели муниципальной программы за 2023 год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</si>
</sst>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0.000"/>
    <numFmt numFmtId="166" formatCode="0.0"/>
    <numFmt numFmtId="167" formatCode="0.0000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0" fillId="0" borderId="0" xfId="0" applyFill="1"/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0" xfId="0" applyBorder="1"/>
    <xf numFmtId="2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 vertical="top" wrapText="1"/>
    </xf>
    <xf numFmtId="1" fontId="2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  <protection locked="0"/>
    </xf>
    <xf numFmtId="49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D16"/>
  <sheetViews>
    <sheetView topLeftCell="A13" zoomScale="90" zoomScaleNormal="90" workbookViewId="0">
      <selection activeCell="C6" sqref="C6"/>
    </sheetView>
  </sheetViews>
  <sheetFormatPr defaultRowHeight="12.75"/>
  <cols>
    <col min="1" max="1" width="12.5703125" customWidth="1"/>
    <col min="2" max="2" width="13.85546875" customWidth="1"/>
    <col min="3" max="3" width="22.5703125" customWidth="1"/>
    <col min="4" max="4" width="14.140625" customWidth="1"/>
    <col min="5" max="5" width="22.28515625" customWidth="1"/>
    <col min="6" max="6" width="14.85546875" customWidth="1"/>
    <col min="7" max="7" width="16.42578125" customWidth="1"/>
    <col min="8" max="8" width="12.85546875" customWidth="1"/>
    <col min="9" max="9" width="11.85546875" customWidth="1"/>
    <col min="10" max="10" width="13" customWidth="1"/>
    <col min="11" max="11" width="11.140625" customWidth="1"/>
    <col min="12" max="12" width="11.28515625" customWidth="1"/>
  </cols>
  <sheetData>
    <row r="1" spans="1:238" s="3" customFormat="1" ht="161.25" customHeight="1">
      <c r="A1" s="6" t="s">
        <v>1</v>
      </c>
      <c r="B1" s="6" t="s">
        <v>37</v>
      </c>
      <c r="C1" s="6" t="s">
        <v>38</v>
      </c>
      <c r="D1" s="6" t="s">
        <v>39</v>
      </c>
      <c r="E1" s="6" t="s">
        <v>2</v>
      </c>
      <c r="F1" s="6" t="s">
        <v>50</v>
      </c>
      <c r="G1" s="6" t="s">
        <v>56</v>
      </c>
      <c r="H1" s="6" t="s">
        <v>51</v>
      </c>
      <c r="I1" s="6" t="s">
        <v>55</v>
      </c>
      <c r="J1" s="6" t="s">
        <v>40</v>
      </c>
      <c r="K1" s="6" t="s">
        <v>52</v>
      </c>
      <c r="L1" s="6" t="s">
        <v>53</v>
      </c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</row>
    <row r="2" spans="1:238" s="4" customFormat="1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21">
        <v>9</v>
      </c>
      <c r="J2" s="21">
        <v>10</v>
      </c>
      <c r="K2" s="21">
        <v>11</v>
      </c>
      <c r="L2" s="21">
        <v>12</v>
      </c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</row>
    <row r="3" spans="1:238" s="5" customFormat="1" ht="36" customHeight="1">
      <c r="A3" s="53" t="s">
        <v>10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5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</row>
    <row r="4" spans="1:238" s="5" customFormat="1" ht="94.5" customHeight="1">
      <c r="A4" s="56" t="s">
        <v>14</v>
      </c>
      <c r="B4" s="56" t="s">
        <v>11</v>
      </c>
      <c r="C4" s="9" t="s">
        <v>13</v>
      </c>
      <c r="D4" s="9" t="s">
        <v>20</v>
      </c>
      <c r="E4" s="44" t="s">
        <v>45</v>
      </c>
      <c r="F4" s="36">
        <v>31588</v>
      </c>
      <c r="G4" s="42">
        <v>34674.71</v>
      </c>
      <c r="H4" s="42">
        <v>34674.71</v>
      </c>
      <c r="I4" s="9">
        <v>34674.61</v>
      </c>
      <c r="J4" s="42">
        <f>I4/F4*100</f>
        <v>109.77146384703052</v>
      </c>
      <c r="K4" s="42">
        <f>I4/G4*100</f>
        <v>99.999711605374642</v>
      </c>
      <c r="L4" s="42">
        <f>I4/H4*100</f>
        <v>99.999711605374642</v>
      </c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</row>
    <row r="5" spans="1:238" s="5" customFormat="1" ht="66.599999999999994" customHeight="1">
      <c r="A5" s="57"/>
      <c r="B5" s="57"/>
      <c r="C5" s="43" t="s">
        <v>15</v>
      </c>
      <c r="D5" s="9" t="s">
        <v>20</v>
      </c>
      <c r="E5" s="45" t="s">
        <v>31</v>
      </c>
      <c r="F5" s="9">
        <v>60917.07</v>
      </c>
      <c r="G5" s="9">
        <v>60645.80442</v>
      </c>
      <c r="H5" s="9">
        <v>60645.80442</v>
      </c>
      <c r="I5" s="9">
        <v>50846.44</v>
      </c>
      <c r="J5" s="42">
        <f>I5/F5*100</f>
        <v>83.46829550403524</v>
      </c>
      <c r="K5" s="42">
        <f t="shared" ref="K5:K14" si="0">I5/G5*100</f>
        <v>83.84164491885555</v>
      </c>
      <c r="L5" s="42">
        <f t="shared" ref="L5:L14" si="1">I5/H5*100</f>
        <v>83.84164491885555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</row>
    <row r="6" spans="1:238" s="5" customFormat="1" ht="222" customHeight="1">
      <c r="A6" s="57"/>
      <c r="B6" s="57"/>
      <c r="C6" s="22" t="s">
        <v>16</v>
      </c>
      <c r="D6" s="9" t="s">
        <v>20</v>
      </c>
      <c r="E6" s="45" t="s">
        <v>43</v>
      </c>
      <c r="F6" s="9">
        <v>0</v>
      </c>
      <c r="G6" s="9">
        <v>200</v>
      </c>
      <c r="H6" s="9">
        <v>200</v>
      </c>
      <c r="I6" s="9">
        <v>200</v>
      </c>
      <c r="J6" s="42">
        <v>0</v>
      </c>
      <c r="K6" s="42">
        <v>100</v>
      </c>
      <c r="L6" s="42">
        <v>100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</row>
    <row r="7" spans="1:238" s="5" customFormat="1" ht="82.5" customHeight="1">
      <c r="A7" s="57"/>
      <c r="B7" s="57"/>
      <c r="C7" s="7" t="s">
        <v>17</v>
      </c>
      <c r="D7" s="9" t="s">
        <v>20</v>
      </c>
      <c r="E7" s="45" t="s">
        <v>32</v>
      </c>
      <c r="F7" s="9">
        <v>0</v>
      </c>
      <c r="G7" s="9">
        <v>0</v>
      </c>
      <c r="H7" s="9">
        <v>0</v>
      </c>
      <c r="I7" s="41">
        <v>0</v>
      </c>
      <c r="J7" s="42">
        <v>0</v>
      </c>
      <c r="K7" s="42">
        <v>0</v>
      </c>
      <c r="L7" s="42">
        <v>0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25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</row>
    <row r="8" spans="1:238" s="5" customFormat="1" ht="153.75" customHeight="1">
      <c r="A8" s="57"/>
      <c r="B8" s="57"/>
      <c r="C8" s="8" t="s">
        <v>42</v>
      </c>
      <c r="D8" s="9" t="s">
        <v>20</v>
      </c>
      <c r="E8" s="45" t="s">
        <v>33</v>
      </c>
      <c r="F8" s="9">
        <v>5366.5</v>
      </c>
      <c r="G8" s="9">
        <v>4842.09</v>
      </c>
      <c r="H8" s="9">
        <v>4842.09</v>
      </c>
      <c r="I8" s="9">
        <v>4842.09</v>
      </c>
      <c r="J8" s="42">
        <f t="shared" ref="J8:J14" si="2">I8/F8*100</f>
        <v>90.228081617441532</v>
      </c>
      <c r="K8" s="42">
        <f t="shared" si="0"/>
        <v>100</v>
      </c>
      <c r="L8" s="42">
        <f t="shared" si="1"/>
        <v>100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4"/>
    </row>
    <row r="9" spans="1:238" s="5" customFormat="1" ht="73.150000000000006" customHeight="1">
      <c r="A9" s="58"/>
      <c r="B9" s="58"/>
      <c r="C9" s="22" t="s">
        <v>18</v>
      </c>
      <c r="D9" s="9" t="s">
        <v>20</v>
      </c>
      <c r="E9" s="45" t="s">
        <v>34</v>
      </c>
      <c r="F9" s="9">
        <v>37358.300000000003</v>
      </c>
      <c r="G9" s="36">
        <v>0</v>
      </c>
      <c r="H9" s="36">
        <v>0</v>
      </c>
      <c r="I9" s="42">
        <v>0</v>
      </c>
      <c r="J9" s="42">
        <v>0</v>
      </c>
      <c r="K9" s="42">
        <v>0</v>
      </c>
      <c r="L9" s="42">
        <v>0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4"/>
    </row>
    <row r="10" spans="1:238" s="5" customFormat="1" ht="87" customHeight="1">
      <c r="A10" s="43"/>
      <c r="B10" s="43"/>
      <c r="C10" s="22" t="s">
        <v>29</v>
      </c>
      <c r="D10" s="9" t="s">
        <v>20</v>
      </c>
      <c r="E10" s="45" t="s">
        <v>41</v>
      </c>
      <c r="F10" s="36">
        <v>500</v>
      </c>
      <c r="G10" s="36">
        <v>0</v>
      </c>
      <c r="H10" s="36">
        <v>0</v>
      </c>
      <c r="I10" s="42">
        <v>0</v>
      </c>
      <c r="J10" s="42">
        <v>0</v>
      </c>
      <c r="K10" s="42">
        <v>0</v>
      </c>
      <c r="L10" s="42">
        <v>0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4"/>
    </row>
    <row r="11" spans="1:238" s="5" customFormat="1" ht="117.75" customHeight="1">
      <c r="A11" s="43"/>
      <c r="B11" s="43"/>
      <c r="C11" s="22" t="s">
        <v>28</v>
      </c>
      <c r="D11" s="9" t="s">
        <v>20</v>
      </c>
      <c r="E11" s="45" t="s">
        <v>35</v>
      </c>
      <c r="F11" s="9">
        <v>36566.300000000003</v>
      </c>
      <c r="G11" s="36">
        <v>0</v>
      </c>
      <c r="H11" s="36">
        <v>0</v>
      </c>
      <c r="I11" s="42">
        <v>0</v>
      </c>
      <c r="J11" s="42">
        <f t="shared" si="2"/>
        <v>0</v>
      </c>
      <c r="K11" s="42">
        <v>0</v>
      </c>
      <c r="L11" s="42">
        <v>0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4"/>
    </row>
    <row r="12" spans="1:238" s="5" customFormat="1" ht="99.75" customHeight="1">
      <c r="A12" s="43"/>
      <c r="B12" s="43"/>
      <c r="C12" s="22" t="s">
        <v>30</v>
      </c>
      <c r="D12" s="9" t="s">
        <v>20</v>
      </c>
      <c r="E12" s="45" t="s">
        <v>36</v>
      </c>
      <c r="F12" s="36">
        <v>2000</v>
      </c>
      <c r="G12" s="36">
        <v>3000</v>
      </c>
      <c r="H12" s="36">
        <v>3000</v>
      </c>
      <c r="I12" s="42">
        <v>3000</v>
      </c>
      <c r="J12" s="42">
        <f t="shared" si="2"/>
        <v>150</v>
      </c>
      <c r="K12" s="42">
        <f t="shared" si="0"/>
        <v>100</v>
      </c>
      <c r="L12" s="42">
        <f t="shared" si="1"/>
        <v>100</v>
      </c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4"/>
    </row>
    <row r="13" spans="1:238" s="5" customFormat="1" ht="15.75">
      <c r="A13" s="23" t="s">
        <v>7</v>
      </c>
      <c r="B13" s="23"/>
      <c r="C13" s="24"/>
      <c r="D13" s="24"/>
      <c r="E13" s="24"/>
      <c r="F13" s="37">
        <f>SUM(F14:F15)</f>
        <v>174296.16999999998</v>
      </c>
      <c r="G13" s="48">
        <f>SUM(G14:G15)</f>
        <v>103362.60441999999</v>
      </c>
      <c r="H13" s="37">
        <f>SUM(H14:H15)</f>
        <v>103362.60441999999</v>
      </c>
      <c r="I13" s="37">
        <f>SUM(I14:I15)</f>
        <v>93563.14</v>
      </c>
      <c r="J13" s="46">
        <f t="shared" si="2"/>
        <v>53.680548459555943</v>
      </c>
      <c r="K13" s="46">
        <f t="shared" si="0"/>
        <v>90.51933291059386</v>
      </c>
      <c r="L13" s="46">
        <f t="shared" si="1"/>
        <v>90.51933291059386</v>
      </c>
      <c r="M13" s="15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4"/>
    </row>
    <row r="14" spans="1:238" s="5" customFormat="1" ht="25.5">
      <c r="A14" s="23"/>
      <c r="B14" s="23"/>
      <c r="C14" s="24"/>
      <c r="D14" s="1" t="s">
        <v>20</v>
      </c>
      <c r="E14" s="24"/>
      <c r="F14" s="37">
        <f>SUM(F4:F12)</f>
        <v>174296.16999999998</v>
      </c>
      <c r="G14" s="37">
        <f t="shared" ref="G14:H14" si="3">SUM(G4:G12)</f>
        <v>103362.60441999999</v>
      </c>
      <c r="H14" s="37">
        <f t="shared" si="3"/>
        <v>103362.60441999999</v>
      </c>
      <c r="I14" s="37">
        <f>SUM(I4:I12)</f>
        <v>93563.14</v>
      </c>
      <c r="J14" s="46">
        <f t="shared" si="2"/>
        <v>53.680548459555943</v>
      </c>
      <c r="K14" s="46">
        <f t="shared" si="0"/>
        <v>90.51933291059386</v>
      </c>
      <c r="L14" s="46">
        <f t="shared" si="1"/>
        <v>90.51933291059386</v>
      </c>
      <c r="M14" s="15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4"/>
    </row>
    <row r="15" spans="1:238" s="5" customFormat="1" ht="25.5">
      <c r="A15" s="23"/>
      <c r="B15" s="23"/>
      <c r="C15" s="24"/>
      <c r="D15" s="1" t="s">
        <v>19</v>
      </c>
      <c r="E15" s="24"/>
      <c r="F15" s="37">
        <v>0</v>
      </c>
      <c r="G15" s="37">
        <v>0</v>
      </c>
      <c r="H15" s="37">
        <v>0</v>
      </c>
      <c r="I15" s="37">
        <v>0</v>
      </c>
      <c r="J15" s="47">
        <v>0</v>
      </c>
      <c r="K15" s="47">
        <v>0</v>
      </c>
      <c r="L15" s="47">
        <v>0</v>
      </c>
      <c r="M15" s="15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4"/>
    </row>
    <row r="16" spans="1:238" s="5" customFormat="1" ht="45.6" customHeight="1">
      <c r="A16" s="53" t="s">
        <v>12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5"/>
      <c r="M16" s="15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4"/>
    </row>
  </sheetData>
  <mergeCells count="4">
    <mergeCell ref="A3:L3"/>
    <mergeCell ref="A16:L16"/>
    <mergeCell ref="A4:A9"/>
    <mergeCell ref="B4:B9"/>
  </mergeCells>
  <phoneticPr fontId="0" type="noConversion"/>
  <printOptions horizontalCentered="1" verticalCentered="1"/>
  <pageMargins left="0.35433070866141736" right="0.35433070866141736" top="0.78740157480314965" bottom="0.78740157480314965" header="0.31496062992125984" footer="0.31496062992125984"/>
  <pageSetup paperSize="9" scale="71" fitToHeight="2" orientation="landscape" copies="2" r:id="rId1"/>
  <headerFooter alignWithMargins="0">
    <oddHeader xml:space="preserve">&amp;C&amp;"Times New Roman,полужирный"&amp;12Информация о реализации муниципальной программы "Управление муниципальными финансами и обеспечение сбалансированности бюджета ЗГО" на 01.01.2024 г.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K4" sqref="K4"/>
    </sheetView>
  </sheetViews>
  <sheetFormatPr defaultRowHeight="12.75"/>
  <cols>
    <col min="1" max="1" width="13.42578125" customWidth="1"/>
    <col min="2" max="2" width="13.140625" customWidth="1"/>
    <col min="3" max="3" width="30.7109375" style="20" customWidth="1"/>
    <col min="4" max="4" width="9.28515625" style="20" customWidth="1"/>
    <col min="5" max="5" width="15.28515625" style="20" customWidth="1"/>
    <col min="6" max="6" width="15" style="20" customWidth="1"/>
    <col min="7" max="8" width="17.28515625" style="20" customWidth="1"/>
    <col min="9" max="9" width="17.7109375" style="20" customWidth="1"/>
    <col min="10" max="10" width="23.85546875" style="20" customWidth="1"/>
    <col min="11" max="11" width="17.7109375" style="20" customWidth="1"/>
  </cols>
  <sheetData>
    <row r="1" spans="1:11" ht="48.6" customHeight="1">
      <c r="C1" s="60" t="s">
        <v>76</v>
      </c>
      <c r="D1" s="60"/>
      <c r="E1" s="60"/>
      <c r="F1" s="60"/>
      <c r="G1" s="60"/>
      <c r="H1" s="60"/>
      <c r="I1" s="60"/>
      <c r="J1" s="60"/>
    </row>
    <row r="2" spans="1:11" s="2" customFormat="1" ht="138.75" customHeight="1">
      <c r="A2" s="6" t="s">
        <v>1</v>
      </c>
      <c r="B2" s="6" t="s">
        <v>27</v>
      </c>
      <c r="C2" s="6" t="s">
        <v>3</v>
      </c>
      <c r="D2" s="6" t="s">
        <v>6</v>
      </c>
      <c r="E2" s="6" t="s">
        <v>54</v>
      </c>
      <c r="F2" s="27" t="s">
        <v>78</v>
      </c>
      <c r="G2" s="28" t="s">
        <v>0</v>
      </c>
      <c r="H2" s="27" t="s">
        <v>8</v>
      </c>
      <c r="I2" s="27" t="s">
        <v>9</v>
      </c>
      <c r="J2" s="27" t="s">
        <v>4</v>
      </c>
      <c r="K2" s="27" t="s">
        <v>5</v>
      </c>
    </row>
    <row r="3" spans="1:11" s="2" customFormat="1" ht="15" customHeight="1">
      <c r="A3" s="1">
        <v>1</v>
      </c>
      <c r="B3" s="1">
        <v>2</v>
      </c>
      <c r="C3" s="37">
        <v>3</v>
      </c>
      <c r="D3" s="37">
        <v>4</v>
      </c>
      <c r="E3" s="37">
        <v>5</v>
      </c>
      <c r="F3" s="17">
        <v>6</v>
      </c>
      <c r="G3" s="29">
        <v>7</v>
      </c>
      <c r="H3" s="17">
        <v>8</v>
      </c>
      <c r="I3" s="17">
        <v>9</v>
      </c>
      <c r="J3" s="17">
        <v>10</v>
      </c>
      <c r="K3" s="17">
        <v>11</v>
      </c>
    </row>
    <row r="4" spans="1:11" s="2" customFormat="1" ht="90" customHeight="1">
      <c r="A4" s="59" t="s">
        <v>21</v>
      </c>
      <c r="B4" s="59" t="s">
        <v>26</v>
      </c>
      <c r="C4" s="37"/>
      <c r="D4" s="37"/>
      <c r="E4" s="37"/>
      <c r="F4" s="17"/>
      <c r="G4" s="17"/>
      <c r="H4" s="30">
        <f>SUM('форма по МП'!I13)/'форма по МП'!G13</f>
        <v>0.90519332910593864</v>
      </c>
      <c r="I4" s="51"/>
      <c r="J4" s="50">
        <f>SUM(I5:I26)/22</f>
        <v>1.0027272727272727</v>
      </c>
      <c r="K4" s="31">
        <f>J4/H4</f>
        <v>1.1077492956313195</v>
      </c>
    </row>
    <row r="5" spans="1:11" ht="96" customHeight="1">
      <c r="A5" s="59"/>
      <c r="B5" s="59"/>
      <c r="C5" s="49" t="s">
        <v>57</v>
      </c>
      <c r="D5" s="49" t="s">
        <v>25</v>
      </c>
      <c r="E5" s="40" t="s">
        <v>58</v>
      </c>
      <c r="F5" s="9">
        <v>90.71</v>
      </c>
      <c r="G5" s="38">
        <v>100</v>
      </c>
      <c r="H5" s="32"/>
      <c r="I5" s="18">
        <v>1</v>
      </c>
      <c r="J5" s="18"/>
      <c r="K5" s="18"/>
    </row>
    <row r="6" spans="1:11" ht="102" customHeight="1">
      <c r="A6" s="59"/>
      <c r="B6" s="59"/>
      <c r="C6" s="9" t="s">
        <v>59</v>
      </c>
      <c r="D6" s="9" t="s">
        <v>22</v>
      </c>
      <c r="E6" s="9">
        <v>100</v>
      </c>
      <c r="F6" s="9">
        <v>100</v>
      </c>
      <c r="G6" s="9">
        <v>100</v>
      </c>
      <c r="H6" s="33"/>
      <c r="I6" s="18">
        <v>1</v>
      </c>
      <c r="J6" s="16"/>
      <c r="K6" s="16"/>
    </row>
    <row r="7" spans="1:11" ht="88.5" customHeight="1">
      <c r="A7" s="59"/>
      <c r="B7" s="59"/>
      <c r="C7" s="9" t="s">
        <v>60</v>
      </c>
      <c r="D7" s="9" t="s">
        <v>22</v>
      </c>
      <c r="E7" s="9">
        <v>6</v>
      </c>
      <c r="F7" s="9">
        <v>2</v>
      </c>
      <c r="G7" s="9">
        <v>100</v>
      </c>
      <c r="H7" s="33"/>
      <c r="I7" s="18">
        <v>1</v>
      </c>
      <c r="J7" s="16"/>
      <c r="K7" s="16"/>
    </row>
    <row r="8" spans="1:11" s="20" customFormat="1" ht="60.75" customHeight="1">
      <c r="A8" s="59"/>
      <c r="B8" s="59"/>
      <c r="C8" s="9" t="s">
        <v>61</v>
      </c>
      <c r="D8" s="9" t="s">
        <v>22</v>
      </c>
      <c r="E8" s="9">
        <v>102</v>
      </c>
      <c r="F8" s="9">
        <v>104.7</v>
      </c>
      <c r="G8" s="36">
        <f>F8/E8*100</f>
        <v>102.64705882352942</v>
      </c>
      <c r="H8" s="33"/>
      <c r="I8" s="52">
        <v>1.02</v>
      </c>
      <c r="J8" s="16"/>
      <c r="K8" s="16"/>
    </row>
    <row r="9" spans="1:11" ht="36.75" customHeight="1">
      <c r="A9" s="59"/>
      <c r="B9" s="59"/>
      <c r="C9" s="9" t="s">
        <v>62</v>
      </c>
      <c r="D9" s="9" t="s">
        <v>22</v>
      </c>
      <c r="E9" s="9" t="s">
        <v>23</v>
      </c>
      <c r="F9" s="9">
        <v>97</v>
      </c>
      <c r="G9" s="9">
        <v>100</v>
      </c>
      <c r="H9" s="33"/>
      <c r="I9" s="18">
        <v>1</v>
      </c>
      <c r="J9" s="16"/>
      <c r="K9" s="16"/>
    </row>
    <row r="10" spans="1:11" ht="95.25" customHeight="1">
      <c r="A10" s="59"/>
      <c r="B10" s="59"/>
      <c r="C10" s="9" t="s">
        <v>63</v>
      </c>
      <c r="D10" s="9" t="s">
        <v>22</v>
      </c>
      <c r="E10" s="9" t="s">
        <v>44</v>
      </c>
      <c r="F10" s="9">
        <v>31.9</v>
      </c>
      <c r="G10" s="9">
        <v>100</v>
      </c>
      <c r="H10" s="33"/>
      <c r="I10" s="18">
        <v>1</v>
      </c>
      <c r="J10" s="16"/>
      <c r="K10" s="16"/>
    </row>
    <row r="11" spans="1:11" ht="69.75" customHeight="1">
      <c r="A11" s="59"/>
      <c r="B11" s="59"/>
      <c r="C11" s="9" t="s">
        <v>64</v>
      </c>
      <c r="D11" s="9" t="s">
        <v>22</v>
      </c>
      <c r="E11" s="9">
        <v>100</v>
      </c>
      <c r="F11" s="9">
        <v>100</v>
      </c>
      <c r="G11" s="9">
        <v>100</v>
      </c>
      <c r="H11" s="33"/>
      <c r="I11" s="18">
        <f t="shared" ref="I11:I26" si="0">G11/100</f>
        <v>1</v>
      </c>
      <c r="J11" s="16"/>
      <c r="K11" s="16"/>
    </row>
    <row r="12" spans="1:11" ht="81" customHeight="1">
      <c r="A12" s="59"/>
      <c r="B12" s="59"/>
      <c r="C12" s="9" t="s">
        <v>65</v>
      </c>
      <c r="D12" s="9" t="s">
        <v>22</v>
      </c>
      <c r="E12" s="9">
        <v>100</v>
      </c>
      <c r="F12" s="9">
        <v>100</v>
      </c>
      <c r="G12" s="9">
        <v>100</v>
      </c>
      <c r="H12" s="33"/>
      <c r="I12" s="18">
        <f t="shared" si="0"/>
        <v>1</v>
      </c>
      <c r="J12" s="16"/>
      <c r="K12" s="16"/>
    </row>
    <row r="13" spans="1:11" ht="87.75" customHeight="1">
      <c r="A13" s="59"/>
      <c r="B13" s="59"/>
      <c r="C13" s="9" t="s">
        <v>66</v>
      </c>
      <c r="D13" s="9" t="s">
        <v>22</v>
      </c>
      <c r="E13" s="9" t="s">
        <v>24</v>
      </c>
      <c r="F13" s="36">
        <v>0.8</v>
      </c>
      <c r="G13" s="9">
        <v>100</v>
      </c>
      <c r="H13" s="33"/>
      <c r="I13" s="18">
        <v>1</v>
      </c>
      <c r="J13" s="16"/>
      <c r="K13" s="16"/>
    </row>
    <row r="14" spans="1:11" ht="98.25" customHeight="1">
      <c r="A14" s="59"/>
      <c r="B14" s="59"/>
      <c r="C14" s="9" t="s">
        <v>67</v>
      </c>
      <c r="D14" s="9" t="s">
        <v>22</v>
      </c>
      <c r="E14" s="9">
        <v>0</v>
      </c>
      <c r="F14" s="41">
        <v>0</v>
      </c>
      <c r="G14" s="9">
        <v>100</v>
      </c>
      <c r="H14" s="33"/>
      <c r="I14" s="18">
        <f t="shared" si="0"/>
        <v>1</v>
      </c>
      <c r="J14" s="16"/>
      <c r="K14" s="16"/>
    </row>
    <row r="15" spans="1:11" ht="96" customHeight="1">
      <c r="A15" s="59"/>
      <c r="B15" s="59"/>
      <c r="C15" s="9" t="s">
        <v>68</v>
      </c>
      <c r="D15" s="9" t="s">
        <v>22</v>
      </c>
      <c r="E15" s="9">
        <v>0</v>
      </c>
      <c r="F15" s="41">
        <v>0</v>
      </c>
      <c r="G15" s="9">
        <v>100</v>
      </c>
      <c r="H15" s="33"/>
      <c r="I15" s="18">
        <f t="shared" si="0"/>
        <v>1</v>
      </c>
      <c r="J15" s="16"/>
      <c r="K15" s="16"/>
    </row>
    <row r="16" spans="1:11" ht="99.75" customHeight="1">
      <c r="A16" s="59"/>
      <c r="B16" s="59"/>
      <c r="C16" s="9" t="s">
        <v>69</v>
      </c>
      <c r="D16" s="9" t="s">
        <v>22</v>
      </c>
      <c r="E16" s="9">
        <v>0</v>
      </c>
      <c r="F16" s="9">
        <v>0</v>
      </c>
      <c r="G16" s="9">
        <v>100</v>
      </c>
      <c r="H16" s="33"/>
      <c r="I16" s="18">
        <f>G16/100</f>
        <v>1</v>
      </c>
      <c r="J16" s="16"/>
      <c r="K16" s="16"/>
    </row>
    <row r="17" spans="1:11" ht="183.75" customHeight="1">
      <c r="A17" s="59"/>
      <c r="B17" s="59"/>
      <c r="C17" s="9" t="s">
        <v>70</v>
      </c>
      <c r="D17" s="9" t="s">
        <v>22</v>
      </c>
      <c r="E17" s="9">
        <v>100</v>
      </c>
      <c r="F17" s="9">
        <v>100</v>
      </c>
      <c r="G17" s="9">
        <v>100</v>
      </c>
      <c r="H17" s="33"/>
      <c r="I17" s="18">
        <f t="shared" si="0"/>
        <v>1</v>
      </c>
      <c r="J17" s="16"/>
      <c r="K17" s="16"/>
    </row>
    <row r="18" spans="1:11" ht="59.25" customHeight="1">
      <c r="A18" s="59"/>
      <c r="B18" s="59"/>
      <c r="C18" s="9" t="s">
        <v>71</v>
      </c>
      <c r="D18" s="39" t="s">
        <v>72</v>
      </c>
      <c r="E18" s="39">
        <v>1</v>
      </c>
      <c r="F18" s="9">
        <v>1</v>
      </c>
      <c r="G18" s="38">
        <v>100</v>
      </c>
      <c r="H18" s="34"/>
      <c r="I18" s="18">
        <v>1</v>
      </c>
      <c r="J18" s="19"/>
      <c r="K18" s="19"/>
    </row>
    <row r="19" spans="1:11" ht="118.5" customHeight="1">
      <c r="A19" s="59"/>
      <c r="B19" s="59"/>
      <c r="C19" s="9" t="s">
        <v>73</v>
      </c>
      <c r="D19" s="39" t="s">
        <v>22</v>
      </c>
      <c r="E19" s="39">
        <v>80</v>
      </c>
      <c r="F19" s="9">
        <v>80</v>
      </c>
      <c r="G19" s="49">
        <f>F19/E19*100</f>
        <v>100</v>
      </c>
      <c r="H19" s="34"/>
      <c r="I19" s="18">
        <v>1</v>
      </c>
      <c r="J19" s="19"/>
      <c r="K19" s="19"/>
    </row>
    <row r="20" spans="1:11" ht="84.75" customHeight="1">
      <c r="A20" s="59"/>
      <c r="B20" s="59"/>
      <c r="C20" s="9" t="s">
        <v>77</v>
      </c>
      <c r="D20" s="9" t="s">
        <v>22</v>
      </c>
      <c r="E20" s="9">
        <v>96</v>
      </c>
      <c r="F20" s="9">
        <v>99.6</v>
      </c>
      <c r="G20" s="26">
        <f>F20/E20*100</f>
        <v>103.74999999999999</v>
      </c>
      <c r="H20" s="33"/>
      <c r="I20" s="52">
        <v>1.04</v>
      </c>
      <c r="J20" s="16"/>
      <c r="K20" s="16"/>
    </row>
    <row r="21" spans="1:11" ht="138.75" customHeight="1">
      <c r="A21" s="59"/>
      <c r="B21" s="59"/>
      <c r="C21" s="9" t="s">
        <v>46</v>
      </c>
      <c r="D21" s="9" t="s">
        <v>22</v>
      </c>
      <c r="E21" s="36">
        <v>20</v>
      </c>
      <c r="F21" s="41">
        <v>0</v>
      </c>
      <c r="G21" s="41">
        <v>100</v>
      </c>
      <c r="H21" s="33"/>
      <c r="I21" s="18">
        <f t="shared" si="0"/>
        <v>1</v>
      </c>
      <c r="J21" s="16"/>
      <c r="K21" s="16"/>
    </row>
    <row r="22" spans="1:11" ht="87.75" customHeight="1">
      <c r="A22" s="59"/>
      <c r="B22" s="59"/>
      <c r="C22" s="9" t="s">
        <v>47</v>
      </c>
      <c r="D22" s="9" t="s">
        <v>22</v>
      </c>
      <c r="E22" s="42">
        <v>0.1</v>
      </c>
      <c r="F22" s="9">
        <v>0</v>
      </c>
      <c r="G22" s="41">
        <v>100</v>
      </c>
      <c r="H22" s="33"/>
      <c r="I22" s="18">
        <f t="shared" si="0"/>
        <v>1</v>
      </c>
      <c r="J22" s="16"/>
      <c r="K22" s="16"/>
    </row>
    <row r="23" spans="1:11" ht="42.75" customHeight="1">
      <c r="A23" s="59"/>
      <c r="B23" s="59"/>
      <c r="C23" s="9" t="s">
        <v>48</v>
      </c>
      <c r="D23" s="9" t="s">
        <v>22</v>
      </c>
      <c r="E23" s="9">
        <v>100</v>
      </c>
      <c r="F23" s="9">
        <v>100</v>
      </c>
      <c r="G23" s="9">
        <v>100</v>
      </c>
      <c r="H23" s="33"/>
      <c r="I23" s="18">
        <f t="shared" si="0"/>
        <v>1</v>
      </c>
      <c r="J23" s="16"/>
      <c r="K23" s="16"/>
    </row>
    <row r="24" spans="1:11" ht="81" customHeight="1">
      <c r="A24" s="59"/>
      <c r="B24" s="59"/>
      <c r="C24" s="9" t="s">
        <v>49</v>
      </c>
      <c r="D24" s="9" t="s">
        <v>22</v>
      </c>
      <c r="E24" s="9">
        <v>100</v>
      </c>
      <c r="F24" s="9">
        <v>100</v>
      </c>
      <c r="G24" s="38">
        <v>100</v>
      </c>
      <c r="H24" s="33"/>
      <c r="I24" s="18">
        <v>1</v>
      </c>
      <c r="J24" s="16"/>
      <c r="K24" s="16"/>
    </row>
    <row r="25" spans="1:11" ht="72.75" customHeight="1">
      <c r="A25" s="59"/>
      <c r="B25" s="59"/>
      <c r="C25" s="9" t="s">
        <v>74</v>
      </c>
      <c r="D25" s="9" t="s">
        <v>22</v>
      </c>
      <c r="E25" s="9">
        <v>100</v>
      </c>
      <c r="F25" s="9">
        <v>100</v>
      </c>
      <c r="G25" s="9">
        <v>100</v>
      </c>
      <c r="H25" s="35"/>
      <c r="I25" s="18">
        <f t="shared" si="0"/>
        <v>1</v>
      </c>
      <c r="J25" s="9"/>
      <c r="K25" s="9"/>
    </row>
    <row r="26" spans="1:11" ht="120.75" customHeight="1">
      <c r="A26" s="59"/>
      <c r="B26" s="59"/>
      <c r="C26" s="9" t="s">
        <v>75</v>
      </c>
      <c r="D26" s="9" t="s">
        <v>22</v>
      </c>
      <c r="E26" s="9">
        <v>100</v>
      </c>
      <c r="F26" s="9">
        <v>100</v>
      </c>
      <c r="G26" s="9">
        <v>100</v>
      </c>
      <c r="H26" s="35"/>
      <c r="I26" s="18">
        <f t="shared" si="0"/>
        <v>1</v>
      </c>
      <c r="J26" s="9"/>
      <c r="K26" s="9"/>
    </row>
  </sheetData>
  <mergeCells count="3">
    <mergeCell ref="A4:A26"/>
    <mergeCell ref="B4:B26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70" fitToHeight="0" orientation="landscape" copies="2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МП</vt:lpstr>
      <vt:lpstr>форма по ИП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abdulaeva</cp:lastModifiedBy>
  <cp:lastPrinted>2024-02-19T06:35:49Z</cp:lastPrinted>
  <dcterms:created xsi:type="dcterms:W3CDTF">1996-10-08T23:32:33Z</dcterms:created>
  <dcterms:modified xsi:type="dcterms:W3CDTF">2024-02-19T06:37:31Z</dcterms:modified>
</cp:coreProperties>
</file>