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форма по МП" sheetId="2" r:id="rId1"/>
    <sheet name="форма по ИП" sheetId="3" r:id="rId2"/>
  </sheets>
  <definedNames>
    <definedName name="_xlnm.Print_Area" localSheetId="0">'форма по МП'!$A$1:$L$17</definedName>
  </definedNames>
  <calcPr calcId="125725" refMode="R1C1"/>
</workbook>
</file>

<file path=xl/calcChain.xml><?xml version="1.0" encoding="utf-8"?>
<calcChain xmlns="http://schemas.openxmlformats.org/spreadsheetml/2006/main">
  <c r="J4" i="3"/>
  <c r="G19"/>
  <c r="I19" s="1"/>
  <c r="I20"/>
  <c r="G20"/>
  <c r="G18"/>
  <c r="I18" s="1"/>
  <c r="I10"/>
  <c r="G10"/>
  <c r="I23"/>
  <c r="I22"/>
  <c r="I12"/>
  <c r="I9"/>
  <c r="G9"/>
  <c r="G12"/>
  <c r="G23"/>
  <c r="G22"/>
  <c r="J8" i="2"/>
  <c r="J13"/>
  <c r="K13"/>
  <c r="L13"/>
  <c r="I15"/>
  <c r="H15"/>
  <c r="G15"/>
  <c r="F15"/>
  <c r="I14"/>
  <c r="H16"/>
  <c r="G16"/>
  <c r="F16"/>
  <c r="I16"/>
  <c r="K16" s="1"/>
  <c r="L12"/>
  <c r="L11"/>
  <c r="L10"/>
  <c r="L9"/>
  <c r="L8"/>
  <c r="L7"/>
  <c r="L6"/>
  <c r="L5"/>
  <c r="L4"/>
  <c r="K12"/>
  <c r="K11"/>
  <c r="K10"/>
  <c r="K9"/>
  <c r="K8"/>
  <c r="K7"/>
  <c r="K6"/>
  <c r="K5"/>
  <c r="K4"/>
  <c r="J12"/>
  <c r="J11"/>
  <c r="J10"/>
  <c r="J9"/>
  <c r="J7"/>
  <c r="J6"/>
  <c r="J5"/>
  <c r="J4"/>
  <c r="G21" i="3"/>
  <c r="I21" s="1"/>
  <c r="L16" i="2" l="1"/>
  <c r="J16"/>
  <c r="J15"/>
  <c r="K15"/>
  <c r="F14"/>
  <c r="J14" s="1"/>
  <c r="H14"/>
  <c r="L14" s="1"/>
  <c r="G14"/>
  <c r="H4" i="3" s="1"/>
  <c r="L15" i="2"/>
  <c r="K4" i="3" l="1"/>
  <c r="K14" i="2"/>
</calcChain>
</file>

<file path=xl/sharedStrings.xml><?xml version="1.0" encoding="utf-8"?>
<sst xmlns="http://schemas.openxmlformats.org/spreadsheetml/2006/main" count="125" uniqueCount="81">
  <si>
    <t>Исполнение индикативных показателей , %</t>
  </si>
  <si>
    <t>Наименование муниципальной программы</t>
  </si>
  <si>
    <t>Код бюджетной классификации</t>
  </si>
  <si>
    <t>Открыто ассигнований на 2014 год, тыс. руб.</t>
  </si>
  <si>
    <t>% исполнения от предельных объемов средств, заложенных в бюджете ЗГО на 2014 год</t>
  </si>
  <si>
    <t xml:space="preserve">% исполнения от открытых ассигнований </t>
  </si>
  <si>
    <t>Наименование индикативного показателя (ИП)</t>
  </si>
  <si>
    <t>Средневзвешенная оценка ДИП (сумма оценок исполнения ИП муниципальной программы / количество ИП по муниципальной программе)</t>
  </si>
  <si>
    <t>Оценка эффективности использования бюджетных средств (форма 2- гр.10 / гр.8) ≥ 1</t>
  </si>
  <si>
    <t>Единица измерения</t>
  </si>
  <si>
    <t xml:space="preserve">Наименование подпрограммы муниципальной программы </t>
  </si>
  <si>
    <t>Исполнитель муниципальной программы (в том числе подпрограммы)</t>
  </si>
  <si>
    <t>Мероприятия, заложенные в муниципальной программе  (в том числе в подпрограмме)</t>
  </si>
  <si>
    <t>Источник финансирования муниципальной программы (в том числе подпрограммы)</t>
  </si>
  <si>
    <t>% исполнения от объемов, заложенных в муниципальной программе (в том числе в подпрограмме)</t>
  </si>
  <si>
    <t>Итого по муниципальной программе:</t>
  </si>
  <si>
    <t>Индикативные показатели, сформированные в муниципальной программе  (в том числе в подпрограмме)</t>
  </si>
  <si>
    <t>Оценка полноты использования бюджетных средств (ПИБС) (форма 1- итого по муниципальной программе (подпрограмме) гр.10/итого по муниципальной программе гр. 8)</t>
  </si>
  <si>
    <t>Оценка достижения плановых индикативных показателей (ДИП) (форма 2- гр. 6/гр. 5)</t>
  </si>
  <si>
    <t xml:space="preserve">Муниципальная программа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</t>
  </si>
  <si>
    <t xml:space="preserve"> -</t>
  </si>
  <si>
    <t xml:space="preserve">Финансовое управление Златоустовского городского округа </t>
  </si>
  <si>
    <t>Подпрограммы муниципальной программой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не предусмотрены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</si>
  <si>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</si>
  <si>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«Управление муниципальными финансами и обеспечение сбалансированности бюджета Златоустовского городского округа» </t>
  </si>
  <si>
    <t>115 0106 1200160 121</t>
  </si>
  <si>
    <t>115 0106 1200160 122</t>
  </si>
  <si>
    <t>115 0106 1200160 244</t>
  </si>
  <si>
    <t>115 0106 1200160 851</t>
  </si>
  <si>
    <t>Основное мероприятие 2 «Управление резервным фондом Администрации Златоустовского городского округа»</t>
  </si>
  <si>
    <t>115 0111 1200088 870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</si>
  <si>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</si>
  <si>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115 0412 1200064 870</t>
  </si>
  <si>
    <t>Основное мероприятие 4 «Обслуживание муниципального долга Златоустовского городского округа»</t>
  </si>
  <si>
    <t>115 1301 1200088 730</t>
  </si>
  <si>
    <t>Основное мероприятие 5 «Сохранение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управления, его обновление и администрирование, сопровождение и актуализация программного обеспечения в соответствии с действующим законодательством»</t>
  </si>
  <si>
    <t>115 0412 1200088 244</t>
  </si>
  <si>
    <t>Основное мероприятие 6 "Управление средствами на обеспечение своевременной и полной выплаты заработной платы"</t>
  </si>
  <si>
    <t>115 1003 1200088 870</t>
  </si>
  <si>
    <t>областной бюджет</t>
  </si>
  <si>
    <t>местный бюджет</t>
  </si>
  <si>
    <t>«Управление муниципальными финансами и обеспечение сбалансированности бюджета Златоустовского городского округа»</t>
  </si>
  <si>
    <t xml:space="preserve">Надлежащее или высокое качество управления муниципальными финансами в Златоустовском городском округе по результатам оценки, проведенной Министерством финансов Челябинской области </t>
  </si>
  <si>
    <t>да/нет</t>
  </si>
  <si>
    <t>да</t>
  </si>
  <si>
    <t>Использование среднесрочных бюджетных проектировок</t>
  </si>
  <si>
    <t>трехлетний бюджет</t>
  </si>
  <si>
    <t>Соответствие  решения о бюджете Златоустовского  городского округа  требованиям бюджетного законодательства  Российской Федерации и муниципальным правовым актам  Златоустовского городского округа, обеспечение необходимыми бюджетными ассигнованиями для исполнения расходных обязательств Златоустовского городского округа, принятие его Собранием депутатов городского округа и подписание Главой Златоустовского городского округа до начала очередного финансового года</t>
  </si>
  <si>
    <t>Отклонение фактических основных характеристик бюджета Златоустовского городского округа от прогноза, представляемого в материалах к проекту решения о бюджете Златоустовского городского округа</t>
  </si>
  <si>
    <t>%</t>
  </si>
  <si>
    <t>&lt;10</t>
  </si>
  <si>
    <t>Доля резервов налоговых и неналоговых доходов бюджета Златоустовского городского округа в общем объеме налоговых и неналоговых доходов бюджета Златоустовского городского округа</t>
  </si>
  <si>
    <t>Процент исполнения плана поступлений налоговых и неналоговых доходов в бюджет Златоустовского городского округа</t>
  </si>
  <si>
    <t>Процент исполнения плановых бюджетных назначений по расходам</t>
  </si>
  <si>
    <t>≥96</t>
  </si>
  <si>
    <t>Равномерность расходов главных распорядителей бюджетных средств (доля кассовых расходов IV квартала в годовом объеме кассовых расходов)</t>
  </si>
  <si>
    <t>Соответствие исполнения бюджета Златоустовского городского округа бюджетному законодательству (утверждение годового отчета об исполнении бюджета Златоустовского городского округа решением Собрания депутатов Златоустовского городского округа)</t>
  </si>
  <si>
    <t>Своевременное представление достоверной отчетности в соответствии с установленными требованиями и сроками</t>
  </si>
  <si>
    <t>Доля расходов, направленных на формирование резервного фонда Администрации Златоустовского городского округа, в общем объеме расходов бюджета Златоустовского городского округа</t>
  </si>
  <si>
    <t>не более 3</t>
  </si>
  <si>
    <t>Объем просроченной кредиторской задолженности по заработной плате органов местного самоуправления и муниципальных учреждений к общему объему расходов бюджета Златоустовского городского округа</t>
  </si>
  <si>
    <t>Средний рейтинг качества финансового менеджмента главных распорядителей средств бюджета (без учета повышающих коэффициентов в 2011 и 2012 годах)</t>
  </si>
  <si>
    <t>баллов</t>
  </si>
  <si>
    <t>Доля бюджетных ассигнований, для которых в обоснованиях бюджетных ассигнований приведены показатели непосредственных результатов или пояснительная записка</t>
  </si>
  <si>
    <t>Доля муниципальных учреждений Златоустовского городского округа, финансовое обеспечение которых осуществляется на основе муниципальных заданий на оказание (выполнение) муниципальных услуг (работ)</t>
  </si>
  <si>
    <t>Муниципальный долг Златоустовского городского округа в % к общему годовому объему доходов бюджета Златоустовского городского округа без учета утвержденного объема безвозмездных поступлений и (или) поступлений налоговых доходов по дополнительным нормативам отчислений, на конец года</t>
  </si>
  <si>
    <t>Доля расходов на обслуживание муниципального долга в расходах бюджета Златоустовского городского округа</t>
  </si>
  <si>
    <t>Уровень исполнения долговых обязательств Златоустовского городского округа</t>
  </si>
  <si>
    <t>Максимальная оценка по направлению «Прозрачность бюджетного процесса» в соответствии с методикой, утвержденной Минфином Челябинской области</t>
  </si>
  <si>
    <t>Функционирование аппаратного оборудования Финансового управления в соответствии с техническими нормами и регламентами</t>
  </si>
  <si>
    <t>отсутствуют</t>
  </si>
  <si>
    <t xml:space="preserve">Предельный объем средств в бюджете ЗГО на 2014 год на реализацию муниципальной программы на последнюю дату, тыс. руб.    (в том числе на подпрограмму) </t>
  </si>
  <si>
    <t>Объем финансирования, заложенный в муниципальную программу на 2014 год (решение СД ЗГО от 18.12.2013г. №62-ЗГО), тыс. руб. ( в том числе в подпрограмму)</t>
  </si>
  <si>
    <t xml:space="preserve">Исполнение (кассовые расходы) за   2014 год, тыс. руб. </t>
  </si>
  <si>
    <t>Фактически достигнутые индикативные показатели муниципальной программы (в том числе подпрограммы) за   2014 год</t>
  </si>
  <si>
    <t>Оценка достижения плановых индикативных показателей. Оценка эффективности использования бюджетных средств за 2014 год.</t>
  </si>
  <si>
    <t>Объем просроченной кредиторской задолженности за топливно-энергетические ресурсы органов местного самоуправления и муниципальных учреждений к общему объему расходов бюджета Златоустовского городского округа</t>
  </si>
  <si>
    <t>Сохранение степени автоматизации функций Финансового управления  по осуществлению бюджетного процесса</t>
  </si>
  <si>
    <t>115 0412 1200088 870</t>
  </si>
  <si>
    <t>Основное мероприятие 7 "Управление средствами на обеспечение своевременной оплаты топливно - энергетических ресурсов"</t>
  </si>
  <si>
    <t>Доля расходов бюджета Златоустовского городского округа, охваченных муниципальными  и ведомственными целевыми программами, в общем объеме расходов бюджета Златоустовского городского округа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</si>
</sst>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00"/>
    <numFmt numFmtId="166" formatCode="0.0"/>
  </numFmts>
  <fonts count="1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/>
    <xf numFmtId="0" fontId="0" fillId="0" borderId="5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2" fillId="0" borderId="2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0" fillId="0" borderId="0" xfId="0" applyFill="1"/>
    <xf numFmtId="166" fontId="2" fillId="0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9" fillId="0" borderId="0" xfId="0" applyFont="1"/>
    <xf numFmtId="165" fontId="2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D17"/>
  <sheetViews>
    <sheetView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3" sqref="C13"/>
    </sheetView>
  </sheetViews>
  <sheetFormatPr defaultRowHeight="13.2"/>
  <cols>
    <col min="1" max="1" width="12.5546875" customWidth="1"/>
    <col min="2" max="2" width="12.33203125" customWidth="1"/>
    <col min="3" max="3" width="22.5546875" customWidth="1"/>
    <col min="4" max="4" width="12.6640625" customWidth="1"/>
    <col min="5" max="5" width="22.33203125" customWidth="1"/>
    <col min="6" max="6" width="14.88671875" customWidth="1"/>
    <col min="7" max="7" width="14.6640625" customWidth="1"/>
    <col min="8" max="8" width="10.33203125" customWidth="1"/>
    <col min="9" max="9" width="9.5546875" customWidth="1"/>
    <col min="10" max="10" width="12.109375" customWidth="1"/>
    <col min="11" max="11" width="11.109375" customWidth="1"/>
    <col min="12" max="12" width="11.33203125" customWidth="1"/>
  </cols>
  <sheetData>
    <row r="1" spans="1:238" s="5" customFormat="1" ht="169.5" customHeight="1">
      <c r="A1" s="8" t="s">
        <v>1</v>
      </c>
      <c r="B1" s="8" t="s">
        <v>11</v>
      </c>
      <c r="C1" s="8" t="s">
        <v>12</v>
      </c>
      <c r="D1" s="8" t="s">
        <v>13</v>
      </c>
      <c r="E1" s="8" t="s">
        <v>2</v>
      </c>
      <c r="F1" s="8" t="s">
        <v>72</v>
      </c>
      <c r="G1" s="8" t="s">
        <v>71</v>
      </c>
      <c r="H1" s="8" t="s">
        <v>3</v>
      </c>
      <c r="I1" s="8" t="s">
        <v>73</v>
      </c>
      <c r="J1" s="8" t="s">
        <v>14</v>
      </c>
      <c r="K1" s="8" t="s">
        <v>4</v>
      </c>
      <c r="L1" s="8" t="s">
        <v>5</v>
      </c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</row>
    <row r="2" spans="1:238" s="6" customFormat="1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6</v>
      </c>
      <c r="G2" s="12">
        <v>7</v>
      </c>
      <c r="H2" s="12">
        <v>8</v>
      </c>
      <c r="I2" s="12">
        <v>9</v>
      </c>
      <c r="J2" s="12">
        <v>10</v>
      </c>
      <c r="K2" s="12">
        <v>11</v>
      </c>
      <c r="L2" s="12">
        <v>12</v>
      </c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</row>
    <row r="3" spans="1:238" s="7" customFormat="1" ht="36" customHeight="1">
      <c r="A3" s="55" t="s">
        <v>19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7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</row>
    <row r="4" spans="1:238" s="7" customFormat="1" ht="30.6" customHeight="1">
      <c r="A4" s="58" t="s">
        <v>24</v>
      </c>
      <c r="B4" s="58" t="s">
        <v>21</v>
      </c>
      <c r="C4" s="58" t="s">
        <v>23</v>
      </c>
      <c r="D4" s="32" t="s">
        <v>39</v>
      </c>
      <c r="E4" s="34" t="s">
        <v>25</v>
      </c>
      <c r="F4" s="32">
        <v>16446.2</v>
      </c>
      <c r="G4" s="32">
        <v>16446.2</v>
      </c>
      <c r="H4" s="32">
        <v>16446.2</v>
      </c>
      <c r="I4" s="32">
        <v>16446.2</v>
      </c>
      <c r="J4" s="42">
        <f>I4/F4*100</f>
        <v>100</v>
      </c>
      <c r="K4" s="42">
        <f>I4/G4*100</f>
        <v>100</v>
      </c>
      <c r="L4" s="42">
        <f>I4/H4*100</f>
        <v>100</v>
      </c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</row>
    <row r="5" spans="1:238" s="7" customFormat="1" ht="27" customHeight="1">
      <c r="A5" s="59"/>
      <c r="B5" s="59"/>
      <c r="C5" s="59"/>
      <c r="D5" s="32" t="s">
        <v>39</v>
      </c>
      <c r="E5" s="35" t="s">
        <v>26</v>
      </c>
      <c r="F5" s="32">
        <v>17.399999999999999</v>
      </c>
      <c r="G5" s="32">
        <v>17.399999999999999</v>
      </c>
      <c r="H5" s="32">
        <v>17.399999999999999</v>
      </c>
      <c r="I5" s="32">
        <v>17.399999999999999</v>
      </c>
      <c r="J5" s="42">
        <f t="shared" ref="J5:J16" si="0">I5/F5*100</f>
        <v>100</v>
      </c>
      <c r="K5" s="42">
        <f t="shared" ref="K5:K16" si="1">I5/G5*100</f>
        <v>100</v>
      </c>
      <c r="L5" s="42">
        <f t="shared" ref="L5:L16" si="2">I5/H5*100</f>
        <v>100</v>
      </c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</row>
    <row r="6" spans="1:238" s="7" customFormat="1" ht="27.6" customHeight="1">
      <c r="A6" s="59"/>
      <c r="B6" s="59"/>
      <c r="C6" s="59"/>
      <c r="D6" s="32" t="s">
        <v>39</v>
      </c>
      <c r="E6" s="35" t="s">
        <v>27</v>
      </c>
      <c r="F6" s="32">
        <v>2606.9</v>
      </c>
      <c r="G6" s="32">
        <v>2606.9</v>
      </c>
      <c r="H6" s="32">
        <v>2606.9</v>
      </c>
      <c r="I6" s="32">
        <v>2606.9</v>
      </c>
      <c r="J6" s="42">
        <f t="shared" si="0"/>
        <v>100</v>
      </c>
      <c r="K6" s="42">
        <f t="shared" si="1"/>
        <v>100</v>
      </c>
      <c r="L6" s="42">
        <f t="shared" si="2"/>
        <v>100</v>
      </c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</row>
    <row r="7" spans="1:238" s="7" customFormat="1" ht="28.95" customHeight="1">
      <c r="A7" s="59"/>
      <c r="B7" s="59"/>
      <c r="C7" s="60"/>
      <c r="D7" s="32" t="s">
        <v>39</v>
      </c>
      <c r="E7" s="35" t="s">
        <v>28</v>
      </c>
      <c r="F7" s="32">
        <v>0.5</v>
      </c>
      <c r="G7" s="32">
        <v>0.5</v>
      </c>
      <c r="H7" s="32">
        <v>0.5</v>
      </c>
      <c r="I7" s="32">
        <v>0.5</v>
      </c>
      <c r="J7" s="42">
        <f t="shared" si="0"/>
        <v>100</v>
      </c>
      <c r="K7" s="42">
        <f t="shared" si="1"/>
        <v>100</v>
      </c>
      <c r="L7" s="42">
        <f t="shared" si="2"/>
        <v>100</v>
      </c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</row>
    <row r="8" spans="1:238" s="7" customFormat="1" ht="66.599999999999994" customHeight="1">
      <c r="A8" s="59"/>
      <c r="B8" s="59"/>
      <c r="C8" s="20" t="s">
        <v>29</v>
      </c>
      <c r="D8" s="32" t="s">
        <v>40</v>
      </c>
      <c r="E8" s="35" t="s">
        <v>30</v>
      </c>
      <c r="F8" s="32">
        <v>34882.199999999997</v>
      </c>
      <c r="G8" s="32">
        <v>34382.199999999997</v>
      </c>
      <c r="H8" s="32">
        <v>34382.199999999997</v>
      </c>
      <c r="I8" s="32">
        <v>34037.1</v>
      </c>
      <c r="J8" s="42">
        <f>I8/F8*100</f>
        <v>97.57727436916251</v>
      </c>
      <c r="K8" s="42">
        <f t="shared" si="1"/>
        <v>98.99628296036903</v>
      </c>
      <c r="L8" s="42">
        <f t="shared" si="2"/>
        <v>98.99628296036903</v>
      </c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</row>
    <row r="9" spans="1:238" s="7" customFormat="1" ht="184.2" customHeight="1">
      <c r="A9" s="59"/>
      <c r="B9" s="59"/>
      <c r="C9" s="14" t="s">
        <v>31</v>
      </c>
      <c r="D9" s="32" t="s">
        <v>40</v>
      </c>
      <c r="E9" s="35" t="s">
        <v>32</v>
      </c>
      <c r="F9" s="32">
        <v>200</v>
      </c>
      <c r="G9" s="32">
        <v>200</v>
      </c>
      <c r="H9" s="32">
        <v>200</v>
      </c>
      <c r="I9" s="32">
        <v>200</v>
      </c>
      <c r="J9" s="42">
        <f t="shared" si="0"/>
        <v>100</v>
      </c>
      <c r="K9" s="42">
        <f t="shared" si="1"/>
        <v>100</v>
      </c>
      <c r="L9" s="42">
        <f t="shared" si="2"/>
        <v>100</v>
      </c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</row>
    <row r="10" spans="1:238" s="7" customFormat="1" ht="70.2" customHeight="1">
      <c r="A10" s="59"/>
      <c r="B10" s="59"/>
      <c r="C10" s="15" t="s">
        <v>33</v>
      </c>
      <c r="D10" s="32" t="s">
        <v>40</v>
      </c>
      <c r="E10" s="35" t="s">
        <v>34</v>
      </c>
      <c r="F10" s="32">
        <v>4972.2</v>
      </c>
      <c r="G10" s="32">
        <v>4972.2</v>
      </c>
      <c r="H10" s="32">
        <v>4972.2</v>
      </c>
      <c r="I10" s="32">
        <v>4968.3</v>
      </c>
      <c r="J10" s="42">
        <f t="shared" si="0"/>
        <v>99.921563895257634</v>
      </c>
      <c r="K10" s="42">
        <f t="shared" si="1"/>
        <v>99.921563895257634</v>
      </c>
      <c r="L10" s="42">
        <f t="shared" si="2"/>
        <v>99.921563895257634</v>
      </c>
      <c r="M10" s="25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</row>
    <row r="11" spans="1:238" s="7" customFormat="1" ht="301.95" customHeight="1">
      <c r="A11" s="59"/>
      <c r="B11" s="59"/>
      <c r="C11" s="16" t="s">
        <v>35</v>
      </c>
      <c r="D11" s="32" t="s">
        <v>40</v>
      </c>
      <c r="E11" s="35" t="s">
        <v>36</v>
      </c>
      <c r="F11" s="32">
        <v>2421.5</v>
      </c>
      <c r="G11" s="32">
        <v>2421.5</v>
      </c>
      <c r="H11" s="32">
        <v>2421.5</v>
      </c>
      <c r="I11" s="32">
        <v>2421.5</v>
      </c>
      <c r="J11" s="42">
        <f t="shared" si="0"/>
        <v>100</v>
      </c>
      <c r="K11" s="42">
        <f t="shared" si="1"/>
        <v>100</v>
      </c>
      <c r="L11" s="42">
        <f t="shared" si="2"/>
        <v>100</v>
      </c>
      <c r="M11" s="27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6"/>
    </row>
    <row r="12" spans="1:238" s="7" customFormat="1" ht="73.2" customHeight="1">
      <c r="A12" s="60"/>
      <c r="B12" s="60"/>
      <c r="C12" s="14" t="s">
        <v>37</v>
      </c>
      <c r="D12" s="32" t="s">
        <v>40</v>
      </c>
      <c r="E12" s="35" t="s">
        <v>38</v>
      </c>
      <c r="F12" s="32">
        <v>12979.1</v>
      </c>
      <c r="G12" s="32">
        <v>127.8</v>
      </c>
      <c r="H12" s="32">
        <v>127.8</v>
      </c>
      <c r="I12" s="32">
        <v>0</v>
      </c>
      <c r="J12" s="42">
        <f t="shared" si="0"/>
        <v>0</v>
      </c>
      <c r="K12" s="42">
        <f t="shared" si="1"/>
        <v>0</v>
      </c>
      <c r="L12" s="42">
        <f t="shared" si="2"/>
        <v>0</v>
      </c>
      <c r="M12" s="29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6"/>
    </row>
    <row r="13" spans="1:238" s="7" customFormat="1" ht="73.2" customHeight="1">
      <c r="A13" s="31"/>
      <c r="B13" s="31"/>
      <c r="C13" s="14" t="s">
        <v>79</v>
      </c>
      <c r="D13" s="32" t="s">
        <v>40</v>
      </c>
      <c r="E13" s="35" t="s">
        <v>78</v>
      </c>
      <c r="F13" s="32">
        <v>25844.1</v>
      </c>
      <c r="G13" s="32">
        <v>8637.6</v>
      </c>
      <c r="H13" s="32">
        <v>8637.6</v>
      </c>
      <c r="I13" s="32">
        <v>0</v>
      </c>
      <c r="J13" s="42">
        <f t="shared" si="0"/>
        <v>0</v>
      </c>
      <c r="K13" s="42">
        <f t="shared" si="1"/>
        <v>0</v>
      </c>
      <c r="L13" s="42">
        <f t="shared" si="2"/>
        <v>0</v>
      </c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6"/>
    </row>
    <row r="14" spans="1:238" s="7" customFormat="1" ht="15.6">
      <c r="A14" s="18" t="s">
        <v>15</v>
      </c>
      <c r="B14" s="18"/>
      <c r="C14" s="19"/>
      <c r="D14" s="36"/>
      <c r="E14" s="36"/>
      <c r="F14" s="33">
        <f>SUM(F15:F16)</f>
        <v>100370.09999999999</v>
      </c>
      <c r="G14" s="33">
        <f>SUM(G15:G16)</f>
        <v>69812.3</v>
      </c>
      <c r="H14" s="33">
        <f>SUM(H15:H16)</f>
        <v>69812.3</v>
      </c>
      <c r="I14" s="33">
        <f xml:space="preserve"> SUM(I4:I12)</f>
        <v>60697.900000000009</v>
      </c>
      <c r="J14" s="43">
        <f t="shared" si="0"/>
        <v>60.474085409897981</v>
      </c>
      <c r="K14" s="43">
        <f t="shared" si="1"/>
        <v>86.944420968797772</v>
      </c>
      <c r="L14" s="43">
        <f t="shared" si="2"/>
        <v>86.944420968797772</v>
      </c>
      <c r="M14" s="30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6"/>
    </row>
    <row r="15" spans="1:238" s="7" customFormat="1" ht="26.4">
      <c r="A15" s="18"/>
      <c r="B15" s="18"/>
      <c r="C15" s="19"/>
      <c r="D15" s="37" t="s">
        <v>40</v>
      </c>
      <c r="E15" s="36"/>
      <c r="F15" s="33">
        <f>SUM(F8+F9+F10)+F11+F12+F13</f>
        <v>81299.099999999991</v>
      </c>
      <c r="G15" s="33">
        <f>SUM(G8+G9+G10)+G11+G12+G13</f>
        <v>50741.299999999996</v>
      </c>
      <c r="H15" s="33">
        <f>SUM(H8+H9+H10)+H11+H12+H13</f>
        <v>50741.299999999996</v>
      </c>
      <c r="I15" s="33">
        <f>SUM(I8+I9+I10)+I11+I12+I13</f>
        <v>41626.9</v>
      </c>
      <c r="J15" s="43">
        <f t="shared" si="0"/>
        <v>51.202165829634041</v>
      </c>
      <c r="K15" s="43">
        <f t="shared" si="1"/>
        <v>82.037511849321959</v>
      </c>
      <c r="L15" s="43">
        <f t="shared" si="2"/>
        <v>82.037511849321959</v>
      </c>
      <c r="M15" s="30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6"/>
    </row>
    <row r="16" spans="1:238" s="7" customFormat="1" ht="26.4">
      <c r="A16" s="18"/>
      <c r="B16" s="18"/>
      <c r="C16" s="19"/>
      <c r="D16" s="37" t="s">
        <v>39</v>
      </c>
      <c r="E16" s="36"/>
      <c r="F16" s="33">
        <f t="shared" ref="F16:H16" si="3">SUM(F4+F5+F6+F7)</f>
        <v>19071.000000000004</v>
      </c>
      <c r="G16" s="33">
        <f t="shared" si="3"/>
        <v>19071.000000000004</v>
      </c>
      <c r="H16" s="33">
        <f t="shared" si="3"/>
        <v>19071.000000000004</v>
      </c>
      <c r="I16" s="33">
        <f>SUM(I4+I5+I6+I7)</f>
        <v>19071.000000000004</v>
      </c>
      <c r="J16" s="43">
        <f t="shared" si="0"/>
        <v>100</v>
      </c>
      <c r="K16" s="43">
        <f t="shared" si="1"/>
        <v>100</v>
      </c>
      <c r="L16" s="43">
        <f t="shared" si="2"/>
        <v>100</v>
      </c>
      <c r="M16" s="30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6"/>
    </row>
    <row r="17" spans="1:45" s="7" customFormat="1" ht="45.6" customHeight="1">
      <c r="A17" s="55" t="s">
        <v>22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7"/>
      <c r="M17" s="30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6"/>
    </row>
  </sheetData>
  <mergeCells count="5">
    <mergeCell ref="A3:L3"/>
    <mergeCell ref="A17:L17"/>
    <mergeCell ref="C4:C7"/>
    <mergeCell ref="A4:A12"/>
    <mergeCell ref="B4:B12"/>
  </mergeCells>
  <phoneticPr fontId="0" type="noConversion"/>
  <pageMargins left="0.35433070866141736" right="0.35433070866141736" top="0.98425196850393704" bottom="0.98425196850393704" header="0.51181102362204722" footer="0.51181102362204722"/>
  <pageSetup paperSize="9" scale="73" fitToHeight="2" orientation="landscape" r:id="rId1"/>
  <headerFooter alignWithMargins="0">
    <oddHeader>&amp;C&amp;"Times New Roman,полужирный"&amp;12Информация о реализации муниципальных программ на территории Златоустовского городского округа за 2014 год      &amp;R&amp;"Times New Roman,полужирный"ФОРМА №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zoomScale="80" zoomScaleNormal="80" workbookViewId="0">
      <pane xSplit="1" ySplit="2" topLeftCell="D3" activePane="bottomRight" state="frozen"/>
      <selection pane="topRight" activeCell="B1" sqref="B1"/>
      <selection pane="bottomLeft" activeCell="A2" sqref="A2"/>
      <selection pane="bottomRight" activeCell="F6" sqref="F6"/>
    </sheetView>
  </sheetViews>
  <sheetFormatPr defaultRowHeight="13.2"/>
  <cols>
    <col min="1" max="1" width="13.44140625" customWidth="1"/>
    <col min="2" max="2" width="10.6640625" customWidth="1"/>
    <col min="3" max="3" width="30.6640625" customWidth="1"/>
    <col min="4" max="4" width="9.33203125" customWidth="1"/>
    <col min="5" max="5" width="15.33203125" customWidth="1"/>
    <col min="6" max="6" width="15" customWidth="1"/>
    <col min="7" max="8" width="17.33203125" customWidth="1"/>
    <col min="9" max="9" width="17.77734375" customWidth="1"/>
    <col min="10" max="10" width="23.88671875" customWidth="1"/>
    <col min="11" max="11" width="17.6640625" customWidth="1"/>
  </cols>
  <sheetData>
    <row r="1" spans="1:11" ht="48.6" customHeight="1">
      <c r="C1" s="61" t="s">
        <v>75</v>
      </c>
      <c r="D1" s="61"/>
      <c r="E1" s="61"/>
      <c r="F1" s="61"/>
      <c r="G1" s="61"/>
      <c r="H1" s="61"/>
      <c r="I1" s="61"/>
      <c r="J1" s="61"/>
    </row>
    <row r="2" spans="1:11" s="3" customFormat="1" ht="138.75" customHeight="1">
      <c r="A2" s="10" t="s">
        <v>1</v>
      </c>
      <c r="B2" s="10" t="s">
        <v>10</v>
      </c>
      <c r="C2" s="10" t="s">
        <v>6</v>
      </c>
      <c r="D2" s="10" t="s">
        <v>9</v>
      </c>
      <c r="E2" s="10" t="s">
        <v>16</v>
      </c>
      <c r="F2" s="10" t="s">
        <v>74</v>
      </c>
      <c r="G2" s="11" t="s">
        <v>0</v>
      </c>
      <c r="H2" s="10" t="s">
        <v>17</v>
      </c>
      <c r="I2" s="10" t="s">
        <v>18</v>
      </c>
      <c r="J2" s="10" t="s">
        <v>7</v>
      </c>
      <c r="K2" s="8" t="s">
        <v>8</v>
      </c>
    </row>
    <row r="3" spans="1:11" s="3" customFormat="1" ht="15" customHeight="1">
      <c r="A3" s="2">
        <v>1</v>
      </c>
      <c r="B3" s="2">
        <v>2</v>
      </c>
      <c r="C3" s="1">
        <v>3</v>
      </c>
      <c r="D3" s="1">
        <v>4</v>
      </c>
      <c r="E3" s="1">
        <v>5</v>
      </c>
      <c r="F3" s="1">
        <v>6</v>
      </c>
      <c r="G3" s="4">
        <v>7</v>
      </c>
      <c r="H3" s="1">
        <v>8</v>
      </c>
      <c r="I3" s="1">
        <v>9</v>
      </c>
      <c r="J3" s="1">
        <v>10</v>
      </c>
      <c r="K3" s="9">
        <v>11</v>
      </c>
    </row>
    <row r="4" spans="1:11" s="3" customFormat="1" ht="82.2" customHeight="1">
      <c r="A4" s="58" t="s">
        <v>41</v>
      </c>
      <c r="B4" s="58" t="s">
        <v>70</v>
      </c>
      <c r="C4" s="9"/>
      <c r="D4" s="33"/>
      <c r="E4" s="33"/>
      <c r="F4" s="33"/>
      <c r="G4" s="33"/>
      <c r="H4" s="44">
        <f>SUM('форма по МП'!I14)/'форма по МП'!G14</f>
        <v>0.86944420968797775</v>
      </c>
      <c r="I4" s="37"/>
      <c r="J4" s="51">
        <f>SUM(I5:I27)/23</f>
        <v>0.97249927785248269</v>
      </c>
      <c r="K4" s="45">
        <f>J4/H4</f>
        <v>1.1185298228640672</v>
      </c>
    </row>
    <row r="5" spans="1:11" ht="132.6" customHeight="1">
      <c r="A5" s="59"/>
      <c r="B5" s="59"/>
      <c r="C5" s="52" t="s">
        <v>42</v>
      </c>
      <c r="D5" s="53" t="s">
        <v>43</v>
      </c>
      <c r="E5" s="54" t="s">
        <v>44</v>
      </c>
      <c r="F5" s="49" t="s">
        <v>44</v>
      </c>
      <c r="G5" s="53">
        <v>100</v>
      </c>
      <c r="H5" s="53"/>
      <c r="I5" s="53">
        <v>1</v>
      </c>
      <c r="J5" s="38"/>
      <c r="K5" s="38"/>
    </row>
    <row r="6" spans="1:11" ht="42" customHeight="1">
      <c r="A6" s="59"/>
      <c r="B6" s="59"/>
      <c r="C6" s="13" t="s">
        <v>45</v>
      </c>
      <c r="D6" s="17" t="s">
        <v>20</v>
      </c>
      <c r="E6" s="17" t="s">
        <v>46</v>
      </c>
      <c r="F6" s="17" t="s">
        <v>46</v>
      </c>
      <c r="G6" s="32">
        <v>100</v>
      </c>
      <c r="H6" s="17"/>
      <c r="I6" s="32">
        <v>1</v>
      </c>
      <c r="J6" s="17"/>
      <c r="K6" s="17"/>
    </row>
    <row r="7" spans="1:11" s="50" customFormat="1" ht="223.2" customHeight="1">
      <c r="A7" s="59"/>
      <c r="B7" s="59"/>
      <c r="C7" s="47" t="s">
        <v>47</v>
      </c>
      <c r="D7" s="48" t="s">
        <v>43</v>
      </c>
      <c r="E7" s="48" t="s">
        <v>44</v>
      </c>
      <c r="F7" s="48" t="s">
        <v>44</v>
      </c>
      <c r="G7" s="49">
        <v>100</v>
      </c>
      <c r="H7" s="48"/>
      <c r="I7" s="49">
        <v>1</v>
      </c>
      <c r="J7" s="48"/>
      <c r="K7" s="48"/>
    </row>
    <row r="8" spans="1:11" ht="102" customHeight="1">
      <c r="A8" s="59"/>
      <c r="B8" s="59"/>
      <c r="C8" s="13" t="s">
        <v>48</v>
      </c>
      <c r="D8" s="17" t="s">
        <v>49</v>
      </c>
      <c r="E8" s="17" t="s">
        <v>50</v>
      </c>
      <c r="F8" s="17">
        <v>0</v>
      </c>
      <c r="G8" s="32">
        <v>100</v>
      </c>
      <c r="H8" s="17"/>
      <c r="I8" s="32">
        <v>1</v>
      </c>
      <c r="J8" s="17"/>
      <c r="K8" s="17"/>
    </row>
    <row r="9" spans="1:11" ht="93" customHeight="1">
      <c r="A9" s="59"/>
      <c r="B9" s="59"/>
      <c r="C9" s="17" t="s">
        <v>51</v>
      </c>
      <c r="D9" s="32" t="s">
        <v>49</v>
      </c>
      <c r="E9" s="32">
        <v>6.2</v>
      </c>
      <c r="F9" s="32">
        <v>7.9</v>
      </c>
      <c r="G9" s="42">
        <f>E9/F9*100</f>
        <v>78.48101265822784</v>
      </c>
      <c r="H9" s="32"/>
      <c r="I9" s="42">
        <f>78.48/100</f>
        <v>0.78480000000000005</v>
      </c>
      <c r="J9" s="32"/>
      <c r="K9" s="32"/>
    </row>
    <row r="10" spans="1:11" s="40" customFormat="1" ht="70.95" customHeight="1">
      <c r="A10" s="59"/>
      <c r="B10" s="59"/>
      <c r="C10" s="17" t="s">
        <v>52</v>
      </c>
      <c r="D10" s="17" t="s">
        <v>49</v>
      </c>
      <c r="E10" s="17">
        <v>102</v>
      </c>
      <c r="F10" s="17">
        <v>103.1</v>
      </c>
      <c r="G10" s="42">
        <f>F10/E10*100</f>
        <v>101.07843137254902</v>
      </c>
      <c r="H10" s="32"/>
      <c r="I10" s="42">
        <f>101.08/100</f>
        <v>1.0107999999999999</v>
      </c>
      <c r="J10" s="32"/>
      <c r="K10" s="32"/>
    </row>
    <row r="11" spans="1:11" ht="26.4">
      <c r="A11" s="59"/>
      <c r="B11" s="59"/>
      <c r="C11" s="13" t="s">
        <v>53</v>
      </c>
      <c r="D11" s="17" t="s">
        <v>49</v>
      </c>
      <c r="E11" s="17" t="s">
        <v>54</v>
      </c>
      <c r="F11" s="17">
        <v>96</v>
      </c>
      <c r="G11" s="32">
        <v>100</v>
      </c>
      <c r="H11" s="17"/>
      <c r="I11" s="32">
        <v>1</v>
      </c>
      <c r="J11" s="17"/>
      <c r="K11" s="17"/>
    </row>
    <row r="12" spans="1:11" ht="80.400000000000006" customHeight="1">
      <c r="A12" s="59"/>
      <c r="B12" s="59"/>
      <c r="C12" s="13" t="s">
        <v>55</v>
      </c>
      <c r="D12" s="17" t="s">
        <v>49</v>
      </c>
      <c r="E12" s="17">
        <v>33.299999999999997</v>
      </c>
      <c r="F12" s="17">
        <v>34.9</v>
      </c>
      <c r="G12" s="42">
        <f>E12/F12*100</f>
        <v>95.415472779369622</v>
      </c>
      <c r="H12" s="17"/>
      <c r="I12" s="42">
        <f>95.42/100</f>
        <v>0.95420000000000005</v>
      </c>
      <c r="J12" s="17"/>
      <c r="K12" s="17"/>
    </row>
    <row r="13" spans="1:11" ht="119.4" customHeight="1">
      <c r="A13" s="59"/>
      <c r="B13" s="59"/>
      <c r="C13" s="13" t="s">
        <v>56</v>
      </c>
      <c r="D13" s="17" t="s">
        <v>43</v>
      </c>
      <c r="E13" s="17" t="s">
        <v>44</v>
      </c>
      <c r="F13" s="17" t="s">
        <v>44</v>
      </c>
      <c r="G13" s="32">
        <v>100</v>
      </c>
      <c r="H13" s="17"/>
      <c r="I13" s="32">
        <v>1</v>
      </c>
      <c r="J13" s="17"/>
      <c r="K13" s="17"/>
    </row>
    <row r="14" spans="1:11" ht="62.4" customHeight="1">
      <c r="A14" s="59"/>
      <c r="B14" s="59"/>
      <c r="C14" s="13" t="s">
        <v>57</v>
      </c>
      <c r="D14" s="17" t="s">
        <v>43</v>
      </c>
      <c r="E14" s="17" t="s">
        <v>44</v>
      </c>
      <c r="F14" s="17" t="s">
        <v>44</v>
      </c>
      <c r="G14" s="32">
        <v>100</v>
      </c>
      <c r="H14" s="32"/>
      <c r="I14" s="32">
        <v>1</v>
      </c>
      <c r="J14" s="32"/>
      <c r="K14" s="32"/>
    </row>
    <row r="15" spans="1:11" ht="93" customHeight="1">
      <c r="A15" s="59"/>
      <c r="B15" s="59"/>
      <c r="C15" s="17" t="s">
        <v>58</v>
      </c>
      <c r="D15" s="17" t="s">
        <v>49</v>
      </c>
      <c r="E15" s="17" t="s">
        <v>59</v>
      </c>
      <c r="F15" s="41">
        <v>0.86</v>
      </c>
      <c r="G15" s="32">
        <v>100</v>
      </c>
      <c r="H15" s="17"/>
      <c r="I15" s="32">
        <v>1</v>
      </c>
      <c r="J15" s="17"/>
      <c r="K15" s="17"/>
    </row>
    <row r="16" spans="1:11" ht="96" customHeight="1">
      <c r="A16" s="59"/>
      <c r="B16" s="59"/>
      <c r="C16" s="13" t="s">
        <v>60</v>
      </c>
      <c r="D16" s="17" t="s">
        <v>49</v>
      </c>
      <c r="E16" s="17">
        <v>0</v>
      </c>
      <c r="F16" s="17">
        <v>0</v>
      </c>
      <c r="G16" s="32">
        <v>100</v>
      </c>
      <c r="H16" s="32"/>
      <c r="I16" s="32">
        <v>1</v>
      </c>
      <c r="J16" s="32"/>
      <c r="K16" s="32"/>
    </row>
    <row r="17" spans="1:11" ht="103.95" customHeight="1">
      <c r="A17" s="59"/>
      <c r="B17" s="59"/>
      <c r="C17" s="13" t="s">
        <v>76</v>
      </c>
      <c r="D17" s="32" t="s">
        <v>49</v>
      </c>
      <c r="E17" s="32">
        <v>0</v>
      </c>
      <c r="F17" s="32">
        <v>0</v>
      </c>
      <c r="G17" s="32">
        <v>100</v>
      </c>
      <c r="H17" s="32"/>
      <c r="I17" s="32">
        <v>1</v>
      </c>
      <c r="J17" s="32"/>
      <c r="K17" s="32"/>
    </row>
    <row r="18" spans="1:11" ht="79.2">
      <c r="A18" s="59"/>
      <c r="B18" s="59"/>
      <c r="C18" s="32" t="s">
        <v>61</v>
      </c>
      <c r="D18" s="39" t="s">
        <v>62</v>
      </c>
      <c r="E18" s="39">
        <v>90</v>
      </c>
      <c r="F18" s="32">
        <v>78.3</v>
      </c>
      <c r="G18" s="46">
        <f>SUM(F18)/E18*100</f>
        <v>87</v>
      </c>
      <c r="H18" s="39"/>
      <c r="I18" s="42">
        <f>SUM(G18/100)</f>
        <v>0.87</v>
      </c>
      <c r="J18" s="39"/>
      <c r="K18" s="39"/>
    </row>
    <row r="19" spans="1:11" ht="129" customHeight="1">
      <c r="A19" s="59"/>
      <c r="B19" s="59"/>
      <c r="C19" s="13" t="s">
        <v>63</v>
      </c>
      <c r="D19" s="17" t="s">
        <v>49</v>
      </c>
      <c r="E19" s="17">
        <v>97</v>
      </c>
      <c r="F19" s="17">
        <v>100</v>
      </c>
      <c r="G19" s="42">
        <f>SUM(F19/E19)*100</f>
        <v>103.09278350515463</v>
      </c>
      <c r="H19" s="32"/>
      <c r="I19" s="42">
        <f>SUM(G19/100)</f>
        <v>1.0309278350515463</v>
      </c>
      <c r="J19" s="32"/>
      <c r="K19" s="32"/>
    </row>
    <row r="20" spans="1:11" ht="120.6" customHeight="1">
      <c r="A20" s="59"/>
      <c r="B20" s="59"/>
      <c r="C20" s="13" t="s">
        <v>64</v>
      </c>
      <c r="D20" s="17" t="s">
        <v>49</v>
      </c>
      <c r="E20" s="17">
        <v>90</v>
      </c>
      <c r="F20" s="17">
        <v>96</v>
      </c>
      <c r="G20" s="42">
        <f>SUM(F20)/E20*100</f>
        <v>106.66666666666667</v>
      </c>
      <c r="H20" s="32"/>
      <c r="I20" s="42">
        <f>106.67/100</f>
        <v>1.0667</v>
      </c>
      <c r="J20" s="32"/>
      <c r="K20" s="32"/>
    </row>
    <row r="21" spans="1:11" ht="106.2" customHeight="1">
      <c r="A21" s="59"/>
      <c r="B21" s="59"/>
      <c r="C21" s="13" t="s">
        <v>80</v>
      </c>
      <c r="D21" s="17" t="s">
        <v>49</v>
      </c>
      <c r="E21" s="17">
        <v>90</v>
      </c>
      <c r="F21" s="17">
        <v>99.5</v>
      </c>
      <c r="G21" s="42">
        <f>F21/E21*100</f>
        <v>110.55555555555556</v>
      </c>
      <c r="H21" s="32"/>
      <c r="I21" s="42">
        <f>SUM(G21/100)</f>
        <v>1.1055555555555556</v>
      </c>
      <c r="J21" s="32"/>
      <c r="K21" s="32"/>
    </row>
    <row r="22" spans="1:11" ht="144.6" customHeight="1">
      <c r="A22" s="59"/>
      <c r="B22" s="59"/>
      <c r="C22" s="17" t="s">
        <v>65</v>
      </c>
      <c r="D22" s="32" t="s">
        <v>49</v>
      </c>
      <c r="E22" s="32">
        <v>8.6999999999999993</v>
      </c>
      <c r="F22" s="32">
        <v>14</v>
      </c>
      <c r="G22" s="42">
        <f>E22/F22*100</f>
        <v>62.142857142857132</v>
      </c>
      <c r="H22" s="32"/>
      <c r="I22" s="42">
        <f>62.14/100</f>
        <v>0.62139999999999995</v>
      </c>
      <c r="J22" s="32"/>
      <c r="K22" s="32"/>
    </row>
    <row r="23" spans="1:11" ht="66.599999999999994" customHeight="1">
      <c r="A23" s="59"/>
      <c r="B23" s="59"/>
      <c r="C23" s="17" t="s">
        <v>66</v>
      </c>
      <c r="D23" s="32" t="s">
        <v>49</v>
      </c>
      <c r="E23" s="32">
        <v>0.12</v>
      </c>
      <c r="F23" s="32">
        <v>0.13</v>
      </c>
      <c r="G23" s="42">
        <f>E23/F23*100</f>
        <v>92.307692307692307</v>
      </c>
      <c r="H23" s="32"/>
      <c r="I23" s="42">
        <f>92.31/100</f>
        <v>0.92310000000000003</v>
      </c>
      <c r="J23" s="32"/>
      <c r="K23" s="32"/>
    </row>
    <row r="24" spans="1:11" ht="54" customHeight="1">
      <c r="A24" s="59"/>
      <c r="B24" s="59"/>
      <c r="C24" s="13" t="s">
        <v>67</v>
      </c>
      <c r="D24" s="32" t="s">
        <v>49</v>
      </c>
      <c r="E24" s="32">
        <v>100</v>
      </c>
      <c r="F24" s="32">
        <v>100</v>
      </c>
      <c r="G24" s="32">
        <v>100</v>
      </c>
      <c r="H24" s="32"/>
      <c r="I24" s="32">
        <v>1</v>
      </c>
      <c r="J24" s="32"/>
      <c r="K24" s="32"/>
    </row>
    <row r="25" spans="1:11" ht="163.95" customHeight="1">
      <c r="A25" s="59"/>
      <c r="B25" s="59"/>
      <c r="C25" s="32" t="s">
        <v>68</v>
      </c>
      <c r="D25" s="32" t="s">
        <v>43</v>
      </c>
      <c r="E25" s="32" t="s">
        <v>44</v>
      </c>
      <c r="F25" s="32" t="s">
        <v>44</v>
      </c>
      <c r="G25" s="38">
        <v>100</v>
      </c>
      <c r="H25" s="32"/>
      <c r="I25" s="38">
        <v>1</v>
      </c>
      <c r="J25" s="32"/>
      <c r="K25" s="32"/>
    </row>
    <row r="26" spans="1:11" ht="76.95" customHeight="1">
      <c r="A26" s="59"/>
      <c r="B26" s="59"/>
      <c r="C26" s="13" t="s">
        <v>69</v>
      </c>
      <c r="D26" s="32" t="s">
        <v>43</v>
      </c>
      <c r="E26" s="32" t="s">
        <v>44</v>
      </c>
      <c r="F26" s="32" t="s">
        <v>44</v>
      </c>
      <c r="G26" s="32">
        <v>100</v>
      </c>
      <c r="H26" s="32"/>
      <c r="I26" s="32">
        <v>1</v>
      </c>
      <c r="J26" s="32"/>
      <c r="K26" s="32"/>
    </row>
    <row r="27" spans="1:11" ht="52.8">
      <c r="A27" s="60"/>
      <c r="B27" s="60"/>
      <c r="C27" s="13" t="s">
        <v>77</v>
      </c>
      <c r="D27" s="32" t="s">
        <v>43</v>
      </c>
      <c r="E27" s="32" t="s">
        <v>44</v>
      </c>
      <c r="F27" s="32" t="s">
        <v>44</v>
      </c>
      <c r="G27" s="32">
        <v>100</v>
      </c>
      <c r="H27" s="32"/>
      <c r="I27" s="32">
        <v>1</v>
      </c>
      <c r="J27" s="32"/>
      <c r="K27" s="32"/>
    </row>
  </sheetData>
  <mergeCells count="3">
    <mergeCell ref="A4:A27"/>
    <mergeCell ref="B4:B27"/>
    <mergeCell ref="C1:J1"/>
  </mergeCells>
  <phoneticPr fontId="0" type="noConversion"/>
  <pageMargins left="0.15748031496062992" right="0.15748031496062992" top="0.39370078740157483" bottom="0.19685039370078741" header="0.59055118110236227" footer="0.19685039370078741"/>
  <pageSetup paperSize="9" scale="78" fitToHeight="0" orientation="landscape" r:id="rId1"/>
  <headerFooter>
    <oddHeader>&amp;R&amp;"Times New Roman,полужирный"ФОРМА №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по МП</vt:lpstr>
      <vt:lpstr>форма по ИП</vt:lpstr>
      <vt:lpstr>'форма по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abdulaeva</cp:lastModifiedBy>
  <cp:lastPrinted>2016-02-02T10:29:04Z</cp:lastPrinted>
  <dcterms:created xsi:type="dcterms:W3CDTF">1996-10-08T23:32:33Z</dcterms:created>
  <dcterms:modified xsi:type="dcterms:W3CDTF">2016-02-02T10:54:58Z</dcterms:modified>
</cp:coreProperties>
</file>